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_rels/externalLink1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  <sheet name="CRONOGRAMA" sheetId="2" state="visible" r:id="rId4"/>
  </sheets>
  <externalReferences>
    <externalReference r:id="rId5"/>
  </externalReferences>
  <definedNames>
    <definedName function="false" hidden="false" localSheetId="0" name="_xlnm.Print_Area" vbProcedure="false">ORÇAMENTO!$A$1:$H$93</definedName>
    <definedName function="false" hidden="false" localSheetId="0" name="_xlnm.Print_Titles" vbProcedure="false">ORÇAMENTO!$1:$8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<sst xmlns="http://schemas.openxmlformats.org/spreadsheetml/2006/main" count="239" uniqueCount="170">
  <si>
    <t xml:space="preserve">EMPRESA</t>
  </si>
  <si>
    <r>
      <rPr>
        <b val="true"/>
        <sz val="11"/>
        <rFont val="Arial"/>
        <family val="2"/>
        <charset val="1"/>
      </rPr>
      <t xml:space="preserve">OBJETO:</t>
    </r>
    <r>
      <rPr>
        <sz val="11"/>
        <rFont val="Arial"/>
        <family val="2"/>
        <charset val="1"/>
      </rPr>
      <t xml:space="preserve"> IMPLANTAÇÃO DE ILUMINAÇÃO PÚBLICA - PGP -020</t>
    </r>
  </si>
  <si>
    <t xml:space="preserve">BDI</t>
  </si>
  <si>
    <t xml:space="preserve">%</t>
  </si>
  <si>
    <r>
      <rPr>
        <b val="true"/>
        <sz val="11"/>
        <rFont val="Arial"/>
        <family val="2"/>
        <charset val="1"/>
      </rPr>
      <t xml:space="preserve">ENDEREÇO:</t>
    </r>
    <r>
      <rPr>
        <sz val="11"/>
        <rFont val="Arial"/>
        <family val="2"/>
        <charset val="1"/>
      </rPr>
      <t xml:space="preserve"> PROLONGAMENTO DA RUA DUQUE DE CAXIAS</t>
    </r>
    <r>
      <rPr>
        <b val="true"/>
        <sz val="11"/>
        <rFont val="Arial"/>
        <family val="2"/>
        <charset val="1"/>
      </rPr>
      <t xml:space="preserve"> - </t>
    </r>
    <r>
      <rPr>
        <sz val="11"/>
        <rFont val="Arial"/>
        <family val="2"/>
        <charset val="1"/>
      </rPr>
      <t xml:space="preserve">PGP 020</t>
    </r>
  </si>
  <si>
    <t xml:space="preserve">BANCOS</t>
  </si>
  <si>
    <r>
      <rPr>
        <b val="true"/>
        <sz val="11"/>
        <rFont val="Arial"/>
        <family val="2"/>
        <charset val="1"/>
      </rPr>
      <t xml:space="preserve">CIDADE:</t>
    </r>
    <r>
      <rPr>
        <sz val="11"/>
        <rFont val="Arial"/>
        <family val="2"/>
        <charset val="1"/>
      </rPr>
      <t xml:space="preserve"> PARAGUAÇU PAULISTA</t>
    </r>
  </si>
  <si>
    <t xml:space="preserve">PROPONENTE:  PREFEITURA DO MUNICÍPIO DE PARAGUAÇU PAULISTA</t>
  </si>
  <si>
    <r>
      <rPr>
        <b val="true"/>
        <sz val="11"/>
        <rFont val="Arial"/>
        <family val="2"/>
        <charset val="1"/>
      </rPr>
      <t xml:space="preserve">DATA: </t>
    </r>
    <r>
      <rPr>
        <b val="true"/>
        <sz val="11"/>
        <color rgb="FFC921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/</t>
    </r>
    <r>
      <rPr>
        <b val="true"/>
        <sz val="11"/>
        <color rgb="FFC921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/2024</t>
    </r>
  </si>
  <si>
    <t xml:space="preserve">PLANILHA ORÇAMENTARIA</t>
  </si>
  <si>
    <t xml:space="preserve">.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</si>
  <si>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</si>
  <si>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</si>
  <si>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</si>
  <si>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</si>
  <si>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</si>
  <si>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</si>
  <si>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</si>
  <si>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</si>
  <si>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 1 </t>
  </si>
  <si>
    <t xml:space="preserve">IDENTIFICAÇÃO DA OBRA</t>
  </si>
  <si>
    <t xml:space="preserve"> 1.1 </t>
  </si>
  <si>
    <t xml:space="preserve">Placa de identificação em PVC com texto em vinil</t>
  </si>
  <si>
    <t xml:space="preserve">m²</t>
  </si>
  <si>
    <t xml:space="preserve">ADMINISTRAÇÃO</t>
  </si>
  <si>
    <t xml:space="preserve">2.1</t>
  </si>
  <si>
    <t xml:space="preserve">ENGENHEIRO CIVIL DE OBRA PLENO COM ENCARGOS COMPLEMENTARES</t>
  </si>
  <si>
    <t xml:space="preserve">H</t>
  </si>
  <si>
    <t xml:space="preserve">2.2</t>
  </si>
  <si>
    <t xml:space="preserve">ENCARREGADO GERAL DE OBRAS COM ENCARGOS COMPLEMENTARES</t>
  </si>
  <si>
    <t xml:space="preserve">mês</t>
  </si>
  <si>
    <t xml:space="preserve">POSTEAMENTO</t>
  </si>
  <si>
    <t xml:space="preserve">3.1</t>
  </si>
  <si>
    <t xml:space="preserve">POSTE DE CONCRETO DUPLO T, RESISTÊNCIA NOMINAL 1000KG, H=12,00M, PESO APROXIMADO 1.585KG - FORNECIMENTO E INSTALACAO</t>
  </si>
  <si>
    <t xml:space="preserve">UN</t>
  </si>
  <si>
    <t xml:space="preserve">3.2</t>
  </si>
  <si>
    <t xml:space="preserve">POSTE DE CONCRETO DUPLO T, RESISTÊNCIA NOMINAL 600KG, H=12,00M, PESO APROXIMADO 1.330KG - FORNECIMENTO E INSTALACAO</t>
  </si>
  <si>
    <t xml:space="preserve">3.3</t>
  </si>
  <si>
    <t xml:space="preserve">Poste de concreto duplo T (DT) 11/300 - fornecimento e assentamento</t>
  </si>
  <si>
    <t xml:space="preserve">3.4</t>
  </si>
  <si>
    <t xml:space="preserve">POSTE DE CONCRETO SECAO DUPLO T COMPRIMENTO = 10M, CARGA NOMINAL NO TOPO 600 KGF, INCLUSIVE ESCAVACAO, TRANSPORTE, FORNECIMENTO E INSTALACAO</t>
  </si>
  <si>
    <t xml:space="preserve">3.5</t>
  </si>
  <si>
    <t xml:space="preserve">Poste de concreto duplo T (DT) 10/300 - fornecimento e assentamento</t>
  </si>
  <si>
    <t xml:space="preserve">REDE DE MÉDIA</t>
  </si>
  <si>
    <t xml:space="preserve">4.1</t>
  </si>
  <si>
    <t xml:space="preserve">TRANSFORMADOR DE DISTRIBUIÇÃO, 30 KVA, TRIFÁSICO, 60 HZ, CLASSE 15 KV, IMERSO EM ÓLEO MINERAL, INSTALAÇÃO EM POSTE (NÃO INCLUSO SUPORTE) - FORNECIMENTO E INSTALAÇÃO. AF_12/2020</t>
  </si>
  <si>
    <t xml:space="preserve">4.2</t>
  </si>
  <si>
    <t xml:space="preserve">Cabo em aço galvanizado com alma de aço, diâmetro de 3/8´ (9,52 mm) - CABO MENSAGEIRO</t>
  </si>
  <si>
    <t xml:space="preserve">M</t>
  </si>
  <si>
    <t xml:space="preserve">4.3</t>
  </si>
  <si>
    <t xml:space="preserve">CABO DE ALUMINIO CA, PROTEGIDO 15KV - 50MM2</t>
  </si>
  <si>
    <t xml:space="preserve">4.4</t>
  </si>
  <si>
    <t xml:space="preserve">Espaçador losangular 15kv</t>
  </si>
  <si>
    <t xml:space="preserve">4.5</t>
  </si>
  <si>
    <t xml:space="preserve">
 PARAFUSO M16 EM ACO GALVANIZADO, COMPRIMENTO = 150 MM, DIAMETRO = 16 MM, ROSCA MAQUINA, CABECA QUADRADA 
</t>
  </si>
  <si>
    <t xml:space="preserve">4.6</t>
  </si>
  <si>
    <t xml:space="preserve">
 ARRUELA QUAD. 1/2 (032x032x3MM) 14MM 
</t>
  </si>
  <si>
    <t xml:space="preserve">4.7</t>
  </si>
  <si>
    <t xml:space="preserve">Braço tipo L 15 kv</t>
  </si>
  <si>
    <t xml:space="preserve">4.8</t>
  </si>
  <si>
    <t xml:space="preserve">
 BRAÇO ANTIBALANÇO 
</t>
  </si>
  <si>
    <t xml:space="preserve">4.9</t>
  </si>
  <si>
    <t xml:space="preserve">Estribo p/ braço tipo L 15 kv</t>
  </si>
  <si>
    <t xml:space="preserve">4.10</t>
  </si>
  <si>
    <t xml:space="preserve">Fornecimento de parafuso cabeça abaulada 16 x 45mm</t>
  </si>
  <si>
    <t xml:space="preserve">4.11</t>
  </si>
  <si>
    <t xml:space="preserve">PARAFUSO CABEÇA ABAULADA (FRANCES) M16 X 150 MM</t>
  </si>
  <si>
    <t xml:space="preserve">4.12</t>
  </si>
  <si>
    <t xml:space="preserve">Instalação de Sapatilha em Aço para Cabo de Aço d=5/8" - Linha Pesada - Norma ABNT NBR 11900-1</t>
  </si>
  <si>
    <t xml:space="preserve">4.13</t>
  </si>
  <si>
    <t xml:space="preserve">
 GANCHO OLHAL EM AÇO GALVANIZADO, ESPESSURA 16MM, ABERTURA 21MM 
</t>
  </si>
  <si>
    <t xml:space="preserve">4.14</t>
  </si>
  <si>
    <t xml:space="preserve">MANILHA SAPATILHA</t>
  </si>
  <si>
    <t xml:space="preserve">4.15</t>
  </si>
  <si>
    <t xml:space="preserve">OLHAL PARA PARAFUSO (M16 50KN)</t>
  </si>
  <si>
    <t xml:space="preserve">4.16</t>
  </si>
  <si>
    <t xml:space="preserve">Parafuso rosca total 16X650mm em aço carbono, laminado ou trefilado</t>
  </si>
  <si>
    <t xml:space="preserve">4.17</t>
  </si>
  <si>
    <t xml:space="preserve">CRUZETA DE CONCRETO PADRAO 2,40M</t>
  </si>
  <si>
    <t xml:space="preserve">4.18</t>
  </si>
  <si>
    <t xml:space="preserve">PINO ISOLADOR PARA CRUZETA POLIMÉRICA 15 KV, ROSCA 25 MM</t>
  </si>
  <si>
    <t xml:space="preserve">4.19</t>
  </si>
  <si>
    <t xml:space="preserve">PORCA OLHAL M 16,  EM ACO GALVANIZADO, DIAMETRO = 16 MM</t>
  </si>
  <si>
    <t xml:space="preserve">4.20</t>
  </si>
  <si>
    <t xml:space="preserve">ISOLADOR SUSPENSAO POLIMERICO, CLASSE 15 KV</t>
  </si>
  <si>
    <t xml:space="preserve">4.21</t>
  </si>
  <si>
    <t xml:space="preserve">PINO ISOLADOR POLIMERICO 15 KV, 3/8" X 180MM</t>
  </si>
  <si>
    <t xml:space="preserve">4.22</t>
  </si>
  <si>
    <t xml:space="preserve">Fornecimento de alça preformada para estai 9,5mm mr</t>
  </si>
  <si>
    <t xml:space="preserve">4.23</t>
  </si>
  <si>
    <t xml:space="preserve">SUPORTE PARA TRANSFORMADOR EM POSTE DE CONCRETO DUPLO T - FORNECIMENTO E INSTALAÇÃO. AF_12/2020</t>
  </si>
  <si>
    <t xml:space="preserve">4.24</t>
  </si>
  <si>
    <t xml:space="preserve">Fornecimento e instalação de Para raios tipo polimérico 15kv - 12ka</t>
  </si>
  <si>
    <t xml:space="preserve">4.25</t>
  </si>
  <si>
    <t xml:space="preserve">CHAVE FUSIVEL,15 KV,100A, (CHAVE MATHEUS)</t>
  </si>
  <si>
    <t xml:space="preserve">4.26</t>
  </si>
  <si>
    <t xml:space="preserve">Fornecimento de elo fusível tipo 2 h, comp.= 500mm</t>
  </si>
  <si>
    <t xml:space="preserve">4.27</t>
  </si>
  <si>
    <t xml:space="preserve">Mão francesa perfilada de 5x38x38x993mm</t>
  </si>
  <si>
    <t xml:space="preserve">4.28</t>
  </si>
  <si>
    <t xml:space="preserve">PARAFUSO, COM PORCA, NA(S) ESPECIFICACAO(OES):- MAQUINA (16 X 125)MM</t>
  </si>
  <si>
    <t xml:space="preserve">4.29</t>
  </si>
  <si>
    <t xml:space="preserve">GRAMPO DE LINHA VIVA+CONECTOR COMPRESSAO ESTRIBO</t>
  </si>
  <si>
    <t xml:space="preserve">REDE DE ILUMINAÇÃO</t>
  </si>
  <si>
    <t xml:space="preserve">5.1</t>
  </si>
  <si>
    <t xml:space="preserve">Fornecimento de braço para luminária padrão energisa 1 3/4 x 3,00 m</t>
  </si>
  <si>
    <t xml:space="preserve">5.2</t>
  </si>
  <si>
    <t xml:space="preserve">LUMINÁRIA DE LED PARA ILUMINAÇÃO PÚBLICA, DE 98 W ATÉ 137 W - FORNECIMENTO E INSTALAÇÃO (100W)</t>
  </si>
  <si>
    <t xml:space="preserve">5.3</t>
  </si>
  <si>
    <t xml:space="preserve">Haste de aterramento de 5/8´ x 3 m</t>
  </si>
  <si>
    <t xml:space="preserve">5.4</t>
  </si>
  <si>
    <t xml:space="preserve">
ARRUELA QUADRADA EM ACO GALVANIZADO, DIMENSAO = 38 MM, ESPESSURA = 3MM, DIAMETRO DO FURO= 18 MM 
</t>
  </si>
  <si>
    <t xml:space="preserve">5.5</t>
  </si>
  <si>
    <t xml:space="preserve">Armação secundária tipo 1C - 2R - Armação para rede de distribuição secundária 1 x 1</t>
  </si>
  <si>
    <t xml:space="preserve">5.6</t>
  </si>
  <si>
    <t xml:space="preserve">
 ISOLADOR DE PORCELANA, TIPO ROLDANA, DIMENSOES DE *72* X *72* MM, PARA USO EM BAIXA TENSAO 
</t>
  </si>
  <si>
    <t xml:space="preserve">5.7</t>
  </si>
  <si>
    <t xml:space="preserve">CONECTOR PERFURACAO 10-95/1,5-10MM2</t>
  </si>
  <si>
    <t xml:space="preserve">5.8</t>
  </si>
  <si>
    <t xml:space="preserve">
 PARAFUSO M16 EM ACO GALVANIZADO, COMPRIMENTO = 125 MM, DIAMETRO = 16 MM, ROSCA MAQUINA, CABECA QUADRADA 
</t>
  </si>
  <si>
    <t xml:space="preserve">5.9</t>
  </si>
  <si>
    <t xml:space="preserve">CABO DE COBRE FLEXÍVEL ISOLADO, 2,5 MM², ANTI-CHAMA 0,6/1,0 KV, PARA CIRCUITOS TERMINAIS - FORNECIMENTO E INSTALAÇÃO (VERDE)</t>
  </si>
  <si>
    <t xml:space="preserve">5.10</t>
  </si>
  <si>
    <t xml:space="preserve">CABO DE COBRE FLEXÍVEL ISOLADO, 2,5 MM², ANTI-CHAMA 0,6/1,0 KV, PARA CIRCUITOS TERMINAIS - FORNECIMENTO E INSTALAÇÃO (PRETO)</t>
  </si>
  <si>
    <t xml:space="preserve">5.11</t>
  </si>
  <si>
    <t xml:space="preserve">RELÉ FOTOELÉTRICO PARA COMANDO DE ILUMINAÇÃO EXTERNA 1000 W - FORNECIMENTO E INSTALAÇÃO. AF_08/2020</t>
  </si>
  <si>
    <t xml:space="preserve">5.12</t>
  </si>
  <si>
    <t xml:space="preserve">CABO MULTIPLEXADO DE ALUMINIO CA/CAL 3X1X70+70MM2</t>
  </si>
  <si>
    <t xml:space="preserve">5.13</t>
  </si>
  <si>
    <t xml:space="preserve">
 PARAFUSO MAQUINA 5/8 11 275 MM 
</t>
  </si>
  <si>
    <t xml:space="preserve">5.14</t>
  </si>
  <si>
    <t xml:space="preserve">Porca quadrada rosca DN 16 mm, fornecimento</t>
  </si>
  <si>
    <t xml:space="preserve">5.15</t>
  </si>
  <si>
    <t xml:space="preserve">
 ARRUELA QUAD. 5/8 (050X050X3MM) 18MM 
</t>
  </si>
  <si>
    <t xml:space="preserve">MELHORIAS E SUBSTITUIÇÃO DE LUMINÁRIAS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</si>
  <si>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</si>
  <si>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</si>
  <si>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</si>
  <si>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</si>
  <si>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</si>
  <si>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</si>
  <si>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LIMPEZA E DESCARTE</t>
  </si>
  <si>
    <t xml:space="preserve">7.1</t>
  </si>
  <si>
    <t xml:space="preserve">Remoção de entulho separado de obra com caçamba metálica - terra, alvenaria, concreto, argamassa, madeira, papel, plástico ou metal</t>
  </si>
  <si>
    <t xml:space="preserve">m³</t>
  </si>
  <si>
    <r>
      <rPr>
        <b val="true"/>
        <sz val="12"/>
        <rFont val="Calibri"/>
        <family val="2"/>
        <charset val="1"/>
      </rPr>
      <t xml:space="preserve">Paraguaçu Paulista, </t>
    </r>
    <r>
      <rPr>
        <b val="true"/>
        <sz val="12"/>
        <color rgb="FFC9211E"/>
        <rFont val="Calibri"/>
        <family val="2"/>
        <charset val="1"/>
      </rPr>
      <t xml:space="preserve">XX</t>
    </r>
    <r>
      <rPr>
        <b val="true"/>
        <sz val="12"/>
        <rFont val="Calibri"/>
        <family val="2"/>
        <charset val="1"/>
      </rPr>
      <t xml:space="preserve"> de </t>
    </r>
    <r>
      <rPr>
        <b val="true"/>
        <sz val="12"/>
        <color rgb="FFC9211E"/>
        <rFont val="Calibri"/>
        <family val="2"/>
        <charset val="1"/>
      </rPr>
      <t xml:space="preserve">XXXXXX</t>
    </r>
    <r>
      <rPr>
        <b val="true"/>
        <sz val="12"/>
        <rFont val="Calibri"/>
        <family val="2"/>
        <charset val="1"/>
      </rPr>
      <t xml:space="preserve"> de 2024.</t>
    </r>
  </si>
  <si>
    <t xml:space="preserve">TOTAL GERAL</t>
  </si>
  <si>
    <t xml:space="preserve">TOTAL GERAL COM BDI</t>
  </si>
  <si>
    <t xml:space="preserve">EMENDA PARLAMENTAR</t>
  </si>
  <si>
    <t xml:space="preserve">RECURSO PRÓPRIO</t>
  </si>
  <si>
    <t xml:space="preserve">________________________________________________________</t>
  </si>
  <si>
    <t xml:space="preserve">RESPONSÁVEL</t>
  </si>
  <si>
    <t xml:space="preserve">CNPJ</t>
  </si>
  <si>
    <t xml:space="preserve">CRONOGRAMA FÍSICO FINANCEIRO (em %)</t>
  </si>
  <si>
    <t xml:space="preserve">Item</t>
  </si>
  <si>
    <t xml:space="preserve">Descrição</t>
  </si>
  <si>
    <t xml:space="preserve">PESO</t>
  </si>
  <si>
    <t xml:space="preserve">1ºMÊS</t>
  </si>
  <si>
    <t xml:space="preserve">2ºMÊS</t>
  </si>
  <si>
    <t xml:space="preserve">VALOR(R$)</t>
  </si>
  <si>
    <t xml:space="preserve">ÍNDICE</t>
  </si>
  <si>
    <t xml:space="preserve">VALOR</t>
  </si>
  <si>
    <t xml:space="preserve">TOTAL SEM BDI</t>
  </si>
  <si>
    <t xml:space="preserve">VALOR DO BDI</t>
  </si>
  <si>
    <t xml:space="preserve">TOTAL COM BDI</t>
  </si>
  <si>
    <t xml:space="preserve">FINANCEIRO NO MÊS</t>
  </si>
  <si>
    <t xml:space="preserve">APLICAÇÃO DOS RECURSOS</t>
  </si>
  <si>
    <t xml:space="preserve">1º MÊS</t>
  </si>
  <si>
    <t xml:space="preserve">2° MÊS</t>
  </si>
  <si>
    <t xml:space="preserve">RECURSOS PRÓPRIOS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</si>
</sst>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%"/>
    <numFmt numFmtId="166" formatCode="0"/>
    <numFmt numFmtId="167" formatCode="#,##0.00"/>
    <numFmt numFmtId="168" formatCode="[$R$-416]\ #,##0.00;[RED]\-[$R$-416]\ #,##0.00"/>
    <numFmt numFmtId="169" formatCode="_-&quot;R$&quot;* #,##0.00_-;&quot;-R$&quot;* #,##0.00_-;_-&quot;R$&quot;* \-??_-;_-@_-"/>
    <numFmt numFmtId="170" formatCode="_-&quot;R$ &quot;* #,##0.00_-;&quot;-R$ &quot;* #,##0.00_-;_-&quot;R$ &quot;* \-??_-;_-@_-"/>
    <numFmt numFmtId="171" formatCode="General"/>
    <numFmt numFmtId="172" formatCode="0%"/>
    <numFmt numFmtId="173" formatCode="&quot;R$ &quot;#,##0.00"/>
  </numFmts>
  <fonts count="3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b val="true"/>
      <sz val="24"/>
      <name val="Arial"/>
      <family val="2"/>
      <charset val="1"/>
    </font>
    <font>
      <b val="true"/>
      <sz val="24"/>
      <color rgb="FFC9211E"/>
      <name val="Arial"/>
      <family val="2"/>
      <charset val="1"/>
    </font>
    <font>
      <b val="true"/>
      <sz val="32"/>
      <name val="Arial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1"/>
      <color rgb="FFC9211E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2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C9211E"/>
      <name val="Calibri"/>
      <family val="2"/>
      <charset val="1"/>
    </font>
    <font>
      <sz val="14"/>
      <name val="Arial"/>
      <family val="2"/>
      <charset val="1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C9211E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0"/>
      <name val="Arial"/>
      <family val="2"/>
      <charset val="1"/>
    </font>
    <font>
      <sz val="12"/>
      <name val="Arial"/>
      <family val="1"/>
      <charset val="1"/>
    </font>
    <font>
      <b val="true"/>
      <sz val="10"/>
      <color rgb="FFC9211E"/>
      <name val="Arial"/>
      <family val="2"/>
      <charset val="1"/>
    </font>
    <font>
      <sz val="10"/>
      <name val="Arial"/>
      <family val="1"/>
      <charset val="1"/>
    </font>
    <font>
      <b val="true"/>
      <sz val="10"/>
      <color rgb="FFC9211E"/>
      <name val="Arial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CCCC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B2B2B2"/>
        <bgColor rgb="FFCCCCCC"/>
      </patternFill>
    </fill>
    <fill>
      <patternFill patternType="solid">
        <fgColor rgb="FFDDDDDD"/>
        <bgColor rgb="FFD9D9D9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16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1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5" fillId="3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5" fillId="3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6" fillId="0" borderId="0" xfId="17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7" fillId="0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3" borderId="1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5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4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2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8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2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8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5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8" fillId="0" borderId="2" xfId="21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8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0" borderId="2" xfId="21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9" fillId="0" borderId="2" xfId="21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8" fillId="0" borderId="0" xfId="21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8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8" fillId="5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5" borderId="2" xfId="21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9" fillId="2" borderId="0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2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  <cellStyle name="Excel Built-in Explanatory Text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ti/engenharia/EVERTON/ILUMINA&#199;&#195;O%20PGP%20020/LICITA&#199;&#195;O%202024%20-%20REABERTURA/IMPLANTA&#199;&#195;O%20DE%20ILUMINA&#199;&#195;O%20P&#218;BL%20-%20Or&#231;amento%20Sint&#233;tico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95"/>
  <sheetViews>
    <sheetView showFormulas="false" showGridLines="true" showRowColHeaders="true" showZeros="true" rightToLeft="false" tabSelected="true" showOutlineSymbols="false" defaultGridColor="true" view="normal" topLeftCell="A58" colorId="64" zoomScale="100" zoomScaleNormal="100" zoomScalePageLayoutView="100" workbookViewId="0">
      <selection pane="topLeft" activeCell="D66" activeCellId="0" sqref="D6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52"/>
    <col collapsed="false" customWidth="true" hidden="false" outlineLevel="0" max="2" min="2" style="1" width="13.45"/>
    <col collapsed="false" customWidth="true" hidden="false" outlineLevel="0" max="3" min="3" style="1" width="11.18"/>
    <col collapsed="false" customWidth="true" hidden="false" outlineLevel="0" max="4" min="4" style="1" width="67.87"/>
    <col collapsed="false" customWidth="true" hidden="false" outlineLevel="0" max="5" min="5" style="2" width="6.12"/>
    <col collapsed="false" customWidth="true" hidden="false" outlineLevel="0" max="6" min="6" style="2" width="9.17"/>
    <col collapsed="false" customWidth="true" hidden="false" outlineLevel="0" max="7" min="7" style="2" width="13.8"/>
    <col collapsed="false" customWidth="true" hidden="false" outlineLevel="0" max="8" min="8" style="1" width="16.84"/>
    <col collapsed="false" customWidth="true" hidden="false" outlineLevel="0" max="9" min="9" style="1" width="20.98"/>
  </cols>
  <sheetData>
    <row r="1" customFormat="false" ht="72.35" hidden="false" customHeight="true" outlineLevel="0" collapsed="false">
      <c r="A1" s="3"/>
      <c r="B1" s="3"/>
      <c r="C1" s="4" t="s">
        <v>0</v>
      </c>
      <c r="D1" s="4"/>
      <c r="E1" s="4"/>
      <c r="F1" s="4"/>
      <c r="G1" s="4"/>
      <c r="H1" s="4"/>
      <c r="I1" s="5"/>
    </row>
    <row r="2" customFormat="false" ht="16.4" hidden="false" customHeight="true" outlineLevel="0" collapsed="false">
      <c r="A2" s="6" t="s">
        <v>1</v>
      </c>
      <c r="B2" s="6"/>
      <c r="C2" s="6"/>
      <c r="D2" s="6"/>
      <c r="E2" s="6"/>
      <c r="F2" s="6"/>
      <c r="G2" s="7" t="s">
        <v>2</v>
      </c>
      <c r="H2" s="8" t="s">
        <v>3</v>
      </c>
      <c r="I2" s="9"/>
    </row>
    <row r="3" customFormat="false" ht="16.4" hidden="false" customHeight="true" outlineLevel="0" collapsed="false">
      <c r="A3" s="6" t="s">
        <v>4</v>
      </c>
      <c r="B3" s="6"/>
      <c r="C3" s="6"/>
      <c r="D3" s="6"/>
      <c r="E3" s="10" t="s">
        <v>5</v>
      </c>
      <c r="F3" s="10"/>
      <c r="G3" s="10"/>
      <c r="H3" s="10"/>
      <c r="I3" s="11"/>
    </row>
    <row r="4" customFormat="false" ht="16.4" hidden="false" customHeight="true" outlineLevel="0" collapsed="false">
      <c r="A4" s="6" t="s">
        <v>6</v>
      </c>
      <c r="B4" s="6"/>
      <c r="C4" s="6"/>
      <c r="D4" s="6"/>
      <c r="E4" s="12"/>
      <c r="F4" s="12"/>
      <c r="G4" s="12"/>
      <c r="H4" s="12"/>
      <c r="I4" s="13"/>
    </row>
    <row r="5" customFormat="false" ht="16.4" hidden="false" customHeight="true" outlineLevel="0" collapsed="false">
      <c r="A5" s="6" t="s">
        <v>7</v>
      </c>
      <c r="B5" s="6"/>
      <c r="C5" s="6"/>
      <c r="D5" s="6"/>
      <c r="E5" s="12"/>
      <c r="F5" s="12"/>
      <c r="G5" s="12"/>
      <c r="H5" s="12"/>
      <c r="I5" s="14"/>
    </row>
    <row r="6" customFormat="false" ht="16.4" hidden="false" customHeight="true" outlineLevel="0" collapsed="false">
      <c r="A6" s="6" t="s">
        <v>8</v>
      </c>
      <c r="B6" s="6"/>
      <c r="C6" s="6"/>
      <c r="D6" s="6"/>
      <c r="E6" s="12"/>
      <c r="F6" s="12"/>
      <c r="G6" s="12"/>
      <c r="H6" s="12"/>
      <c r="I6" s="15"/>
    </row>
    <row r="7" customFormat="false" ht="15.65" hidden="false" customHeight="true" outlineLevel="0" collapsed="false">
      <c r="A7" s="16" t="s">
        <v>9</v>
      </c>
      <c r="B7" s="16"/>
      <c r="C7" s="16"/>
      <c r="D7" s="16"/>
      <c r="E7" s="16"/>
      <c r="F7" s="16"/>
      <c r="G7" s="16"/>
      <c r="H7" s="16"/>
      <c r="I7" s="15" t="s">
        <v>10</v>
      </c>
    </row>
    <row r="8" customFormat="false" ht="17.35" hidden="false" customHeight="false" outlineLevel="0" collapsed="false">
      <c r="A8" s="17" t="s">
        <v>11</v>
      </c>
      <c r="B8" s="18" t="s">
        <v>12</v>
      </c>
      <c r="C8" s="17" t="s">
        <v>13</v>
      </c>
      <c r="D8" s="17" t="s">
        <v>14</v>
      </c>
      <c r="E8" s="19" t="s">
        <v>15</v>
      </c>
      <c r="F8" s="20" t="s">
        <v>16</v>
      </c>
      <c r="G8" s="20" t="s">
        <v>17</v>
      </c>
      <c r="H8" s="20" t="s">
        <v>18</v>
      </c>
      <c r="I8" s="21"/>
    </row>
    <row r="9" customFormat="false" ht="15" hidden="false" customHeight="false" outlineLevel="0" collapsed="false">
      <c r="A9" s="22" t="s">
        <v>19</v>
      </c>
      <c r="B9" s="23"/>
      <c r="C9" s="23"/>
      <c r="D9" s="23" t="s">
        <v>20</v>
      </c>
      <c r="E9" s="23"/>
      <c r="F9" s="24"/>
      <c r="G9" s="25"/>
      <c r="H9" s="26" t="n">
        <f aca="false">SUM(H10:H11)</f>
        <v>0</v>
      </c>
      <c r="I9" s="27"/>
    </row>
    <row r="10" customFormat="false" ht="15" hidden="false" customHeight="false" outlineLevel="0" collapsed="false">
      <c r="A10" s="28" t="s">
        <v>21</v>
      </c>
      <c r="B10" s="29"/>
      <c r="C10" s="29"/>
      <c r="D10" s="30" t="s">
        <v>22</v>
      </c>
      <c r="E10" s="28" t="s">
        <v>23</v>
      </c>
      <c r="F10" s="31" t="n">
        <v>6</v>
      </c>
      <c r="G10" s="32"/>
      <c r="H10" s="32" t="n">
        <f aca="false">F10*G10</f>
        <v>0</v>
      </c>
      <c r="I10" s="27"/>
    </row>
    <row r="11" customFormat="false" ht="15" hidden="false" customHeight="false" outlineLevel="0" collapsed="false">
      <c r="A11" s="28"/>
      <c r="B11" s="29"/>
      <c r="C11" s="29"/>
      <c r="D11" s="30"/>
      <c r="E11" s="28"/>
      <c r="F11" s="31"/>
      <c r="G11" s="32"/>
      <c r="H11" s="32"/>
      <c r="I11" s="27"/>
    </row>
    <row r="12" customFormat="false" ht="15" hidden="false" customHeight="false" outlineLevel="0" collapsed="false">
      <c r="A12" s="22" t="n">
        <v>2</v>
      </c>
      <c r="B12" s="33"/>
      <c r="C12" s="33"/>
      <c r="D12" s="23" t="s">
        <v>24</v>
      </c>
      <c r="E12" s="23"/>
      <c r="F12" s="34"/>
      <c r="G12" s="25"/>
      <c r="H12" s="26" t="n">
        <f aca="false">SUM(H13:H15)</f>
        <v>0</v>
      </c>
      <c r="I12" s="27"/>
    </row>
    <row r="13" customFormat="false" ht="26.85" hidden="false" customHeight="false" outlineLevel="0" collapsed="false">
      <c r="A13" s="28" t="s">
        <v>25</v>
      </c>
      <c r="B13" s="29"/>
      <c r="C13" s="29"/>
      <c r="D13" s="30" t="s">
        <v>26</v>
      </c>
      <c r="E13" s="28" t="s">
        <v>27</v>
      </c>
      <c r="F13" s="31" t="n">
        <v>48</v>
      </c>
      <c r="G13" s="32"/>
      <c r="H13" s="32" t="n">
        <f aca="false">F13*G13</f>
        <v>0</v>
      </c>
      <c r="I13" s="27"/>
    </row>
    <row r="14" customFormat="false" ht="26.85" hidden="false" customHeight="false" outlineLevel="0" collapsed="false">
      <c r="A14" s="28" t="s">
        <v>28</v>
      </c>
      <c r="B14" s="29"/>
      <c r="C14" s="29"/>
      <c r="D14" s="30" t="s">
        <v>29</v>
      </c>
      <c r="E14" s="28" t="s">
        <v>30</v>
      </c>
      <c r="F14" s="31" t="n">
        <v>2</v>
      </c>
      <c r="G14" s="32"/>
      <c r="H14" s="32" t="n">
        <f aca="false">F14*G14</f>
        <v>0</v>
      </c>
      <c r="I14" s="27"/>
    </row>
    <row r="15" customFormat="false" ht="15" hidden="false" customHeight="false" outlineLevel="0" collapsed="false">
      <c r="A15" s="28"/>
      <c r="B15" s="29"/>
      <c r="C15" s="29"/>
      <c r="D15" s="30"/>
      <c r="E15" s="28"/>
      <c r="F15" s="31"/>
      <c r="G15" s="32"/>
      <c r="H15" s="32"/>
      <c r="I15" s="27"/>
    </row>
    <row r="16" customFormat="false" ht="15" hidden="false" customHeight="false" outlineLevel="0" collapsed="false">
      <c r="A16" s="22" t="n">
        <v>3</v>
      </c>
      <c r="B16" s="33"/>
      <c r="C16" s="33"/>
      <c r="D16" s="23" t="s">
        <v>31</v>
      </c>
      <c r="E16" s="23"/>
      <c r="F16" s="34"/>
      <c r="G16" s="25"/>
      <c r="H16" s="26" t="n">
        <f aca="false">SUM(H17:H22)</f>
        <v>0</v>
      </c>
    </row>
    <row r="17" customFormat="false" ht="39.55" hidden="false" customHeight="false" outlineLevel="0" collapsed="false">
      <c r="A17" s="28" t="s">
        <v>32</v>
      </c>
      <c r="B17" s="29"/>
      <c r="C17" s="29"/>
      <c r="D17" s="30" t="s">
        <v>33</v>
      </c>
      <c r="E17" s="28" t="s">
        <v>34</v>
      </c>
      <c r="F17" s="31" t="n">
        <v>1</v>
      </c>
      <c r="G17" s="32"/>
      <c r="H17" s="32" t="n">
        <f aca="false">F17*G17</f>
        <v>0</v>
      </c>
      <c r="I17" s="27"/>
    </row>
    <row r="18" customFormat="false" ht="39.55" hidden="false" customHeight="false" outlineLevel="0" collapsed="false">
      <c r="A18" s="28" t="s">
        <v>35</v>
      </c>
      <c r="B18" s="29"/>
      <c r="C18" s="29"/>
      <c r="D18" s="30" t="s">
        <v>36</v>
      </c>
      <c r="E18" s="28" t="s">
        <v>34</v>
      </c>
      <c r="F18" s="31" t="n">
        <v>1</v>
      </c>
      <c r="G18" s="32"/>
      <c r="H18" s="32" t="n">
        <f aca="false">F18*G18</f>
        <v>0</v>
      </c>
      <c r="I18" s="27"/>
    </row>
    <row r="19" customFormat="false" ht="26.85" hidden="false" customHeight="false" outlineLevel="0" collapsed="false">
      <c r="A19" s="28" t="s">
        <v>37</v>
      </c>
      <c r="B19" s="29"/>
      <c r="C19" s="29"/>
      <c r="D19" s="30" t="s">
        <v>38</v>
      </c>
      <c r="E19" s="28" t="s">
        <v>34</v>
      </c>
      <c r="F19" s="31" t="n">
        <v>10</v>
      </c>
      <c r="G19" s="32"/>
      <c r="H19" s="32" t="n">
        <f aca="false">F19*G19</f>
        <v>0</v>
      </c>
      <c r="I19" s="27"/>
    </row>
    <row r="20" customFormat="false" ht="39.55" hidden="false" customHeight="false" outlineLevel="0" collapsed="false">
      <c r="A20" s="28" t="s">
        <v>39</v>
      </c>
      <c r="B20" s="29"/>
      <c r="C20" s="29"/>
      <c r="D20" s="30" t="s">
        <v>40</v>
      </c>
      <c r="E20" s="28" t="s">
        <v>34</v>
      </c>
      <c r="F20" s="31" t="n">
        <v>1</v>
      </c>
      <c r="G20" s="32"/>
      <c r="H20" s="32" t="n">
        <f aca="false">F20*G20</f>
        <v>0</v>
      </c>
      <c r="I20" s="27"/>
    </row>
    <row r="21" customFormat="false" ht="26.85" hidden="false" customHeight="false" outlineLevel="0" collapsed="false">
      <c r="A21" s="28" t="s">
        <v>41</v>
      </c>
      <c r="B21" s="29"/>
      <c r="C21" s="29"/>
      <c r="D21" s="30" t="s">
        <v>42</v>
      </c>
      <c r="E21" s="28" t="s">
        <v>34</v>
      </c>
      <c r="F21" s="31" t="n">
        <v>10</v>
      </c>
      <c r="G21" s="32"/>
      <c r="H21" s="32" t="n">
        <f aca="false">F21*G21</f>
        <v>0</v>
      </c>
      <c r="I21" s="27"/>
    </row>
    <row r="22" customFormat="false" ht="15" hidden="false" customHeight="false" outlineLevel="0" collapsed="false">
      <c r="A22" s="28"/>
      <c r="B22" s="29"/>
      <c r="C22" s="29"/>
      <c r="D22" s="30"/>
      <c r="E22" s="28"/>
      <c r="F22" s="31"/>
      <c r="G22" s="32"/>
      <c r="H22" s="32"/>
      <c r="I22" s="27"/>
    </row>
    <row r="23" customFormat="false" ht="15" hidden="false" customHeight="false" outlineLevel="0" collapsed="false">
      <c r="A23" s="22" t="n">
        <v>4</v>
      </c>
      <c r="B23" s="33"/>
      <c r="C23" s="33"/>
      <c r="D23" s="23" t="s">
        <v>43</v>
      </c>
      <c r="E23" s="23"/>
      <c r="F23" s="34"/>
      <c r="G23" s="25"/>
      <c r="H23" s="26" t="n">
        <f aca="false">SUM(H24:H53)</f>
        <v>0</v>
      </c>
      <c r="I23" s="27"/>
    </row>
    <row r="24" customFormat="false" ht="52.2" hidden="false" customHeight="false" outlineLevel="0" collapsed="false">
      <c r="A24" s="28" t="s">
        <v>44</v>
      </c>
      <c r="B24" s="29"/>
      <c r="C24" s="29"/>
      <c r="D24" s="30" t="s">
        <v>45</v>
      </c>
      <c r="E24" s="28" t="s">
        <v>34</v>
      </c>
      <c r="F24" s="31" t="n">
        <v>1</v>
      </c>
      <c r="G24" s="32"/>
      <c r="H24" s="32" t="n">
        <f aca="false">F24*G24</f>
        <v>0</v>
      </c>
      <c r="I24" s="27"/>
    </row>
    <row r="25" customFormat="false" ht="26.85" hidden="false" customHeight="false" outlineLevel="0" collapsed="false">
      <c r="A25" s="28" t="s">
        <v>46</v>
      </c>
      <c r="B25" s="29"/>
      <c r="C25" s="29"/>
      <c r="D25" s="30" t="s">
        <v>47</v>
      </c>
      <c r="E25" s="28" t="s">
        <v>48</v>
      </c>
      <c r="F25" s="31" t="n">
        <v>356</v>
      </c>
      <c r="G25" s="32"/>
      <c r="H25" s="32" t="n">
        <f aca="false">F25*G25</f>
        <v>0</v>
      </c>
      <c r="I25" s="27"/>
    </row>
    <row r="26" customFormat="false" ht="15" hidden="false" customHeight="false" outlineLevel="0" collapsed="false">
      <c r="A26" s="28" t="s">
        <v>49</v>
      </c>
      <c r="B26" s="29"/>
      <c r="C26" s="29"/>
      <c r="D26" s="30" t="s">
        <v>50</v>
      </c>
      <c r="E26" s="28" t="s">
        <v>48</v>
      </c>
      <c r="F26" s="31" t="n">
        <v>1080</v>
      </c>
      <c r="G26" s="32"/>
      <c r="H26" s="32" t="n">
        <f aca="false">F26*G26</f>
        <v>0</v>
      </c>
      <c r="I26" s="27"/>
    </row>
    <row r="27" customFormat="false" ht="15" hidden="false" customHeight="false" outlineLevel="0" collapsed="false">
      <c r="A27" s="28" t="s">
        <v>51</v>
      </c>
      <c r="B27" s="29"/>
      <c r="C27" s="29"/>
      <c r="D27" s="30" t="s">
        <v>52</v>
      </c>
      <c r="E27" s="28" t="s">
        <v>34</v>
      </c>
      <c r="F27" s="31" t="n">
        <v>150</v>
      </c>
      <c r="G27" s="32"/>
      <c r="H27" s="32" t="n">
        <f aca="false">F27*G27</f>
        <v>0</v>
      </c>
    </row>
    <row r="28" customFormat="false" ht="64.9" hidden="false" customHeight="false" outlineLevel="0" collapsed="false">
      <c r="A28" s="28" t="s">
        <v>53</v>
      </c>
      <c r="B28" s="29"/>
      <c r="C28" s="29"/>
      <c r="D28" s="30" t="s">
        <v>54</v>
      </c>
      <c r="E28" s="28" t="s">
        <v>34</v>
      </c>
      <c r="F28" s="31" t="n">
        <v>54</v>
      </c>
      <c r="G28" s="32"/>
      <c r="H28" s="32" t="n">
        <f aca="false">F28*G28</f>
        <v>0</v>
      </c>
      <c r="I28" s="27"/>
    </row>
    <row r="29" customFormat="false" ht="52.2" hidden="false" customHeight="false" outlineLevel="0" collapsed="false">
      <c r="A29" s="28" t="s">
        <v>55</v>
      </c>
      <c r="B29" s="29"/>
      <c r="C29" s="29"/>
      <c r="D29" s="30" t="s">
        <v>56</v>
      </c>
      <c r="E29" s="28" t="s">
        <v>34</v>
      </c>
      <c r="F29" s="31" t="n">
        <v>80</v>
      </c>
      <c r="G29" s="32"/>
      <c r="H29" s="32" t="n">
        <f aca="false">F29*G29</f>
        <v>0</v>
      </c>
      <c r="I29" s="27"/>
    </row>
    <row r="30" customFormat="false" ht="15" hidden="false" customHeight="false" outlineLevel="0" collapsed="false">
      <c r="A30" s="28" t="s">
        <v>57</v>
      </c>
      <c r="B30" s="29"/>
      <c r="C30" s="29"/>
      <c r="D30" s="30" t="s">
        <v>58</v>
      </c>
      <c r="E30" s="28" t="s">
        <v>34</v>
      </c>
      <c r="F30" s="31" t="n">
        <v>10</v>
      </c>
      <c r="G30" s="32"/>
      <c r="H30" s="32" t="n">
        <f aca="false">F30*G30</f>
        <v>0</v>
      </c>
      <c r="I30" s="27"/>
    </row>
    <row r="31" customFormat="false" ht="39.55" hidden="false" customHeight="false" outlineLevel="0" collapsed="false">
      <c r="A31" s="28" t="s">
        <v>59</v>
      </c>
      <c r="B31" s="29"/>
      <c r="C31" s="29"/>
      <c r="D31" s="30" t="s">
        <v>60</v>
      </c>
      <c r="E31" s="28" t="s">
        <v>34</v>
      </c>
      <c r="F31" s="31" t="n">
        <v>4</v>
      </c>
      <c r="G31" s="32"/>
      <c r="H31" s="32" t="n">
        <f aca="false">F31*G31</f>
        <v>0</v>
      </c>
      <c r="I31" s="27"/>
    </row>
    <row r="32" customFormat="false" ht="15" hidden="false" customHeight="false" outlineLevel="0" collapsed="false">
      <c r="A32" s="28" t="s">
        <v>61</v>
      </c>
      <c r="B32" s="29"/>
      <c r="C32" s="29"/>
      <c r="D32" s="30" t="s">
        <v>62</v>
      </c>
      <c r="E32" s="28" t="s">
        <v>34</v>
      </c>
      <c r="F32" s="31" t="n">
        <v>10</v>
      </c>
      <c r="G32" s="32"/>
      <c r="H32" s="32" t="n">
        <f aca="false">F32*G32</f>
        <v>0</v>
      </c>
      <c r="I32" s="27"/>
    </row>
    <row r="33" customFormat="false" ht="15" hidden="false" customHeight="false" outlineLevel="0" collapsed="false">
      <c r="A33" s="28" t="s">
        <v>63</v>
      </c>
      <c r="B33" s="29"/>
      <c r="C33" s="29"/>
      <c r="D33" s="30" t="s">
        <v>64</v>
      </c>
      <c r="E33" s="28" t="s">
        <v>34</v>
      </c>
      <c r="F33" s="31" t="n">
        <v>10</v>
      </c>
      <c r="G33" s="32"/>
      <c r="H33" s="32" t="n">
        <f aca="false">F33*G33</f>
        <v>0</v>
      </c>
      <c r="I33" s="27"/>
    </row>
    <row r="34" customFormat="false" ht="15" hidden="false" customHeight="false" outlineLevel="0" collapsed="false">
      <c r="A34" s="28" t="s">
        <v>65</v>
      </c>
      <c r="B34" s="29"/>
      <c r="C34" s="29"/>
      <c r="D34" s="30" t="s">
        <v>66</v>
      </c>
      <c r="E34" s="28" t="s">
        <v>34</v>
      </c>
      <c r="F34" s="31" t="n">
        <v>12</v>
      </c>
      <c r="G34" s="32"/>
      <c r="H34" s="32" t="n">
        <f aca="false">F34*G34</f>
        <v>0</v>
      </c>
      <c r="I34" s="27"/>
    </row>
    <row r="35" customFormat="false" ht="26.85" hidden="false" customHeight="false" outlineLevel="0" collapsed="false">
      <c r="A35" s="28" t="s">
        <v>67</v>
      </c>
      <c r="B35" s="29"/>
      <c r="C35" s="29"/>
      <c r="D35" s="30" t="s">
        <v>68</v>
      </c>
      <c r="E35" s="28" t="s">
        <v>34</v>
      </c>
      <c r="F35" s="31" t="n">
        <v>3</v>
      </c>
      <c r="G35" s="32"/>
      <c r="H35" s="32" t="n">
        <f aca="false">F35*G35</f>
        <v>0</v>
      </c>
      <c r="I35" s="27"/>
    </row>
    <row r="36" customFormat="false" ht="52.2" hidden="false" customHeight="false" outlineLevel="0" collapsed="false">
      <c r="A36" s="28" t="s">
        <v>69</v>
      </c>
      <c r="B36" s="29"/>
      <c r="C36" s="29"/>
      <c r="D36" s="30" t="s">
        <v>70</v>
      </c>
      <c r="E36" s="28" t="s">
        <v>34</v>
      </c>
      <c r="F36" s="31" t="n">
        <v>9</v>
      </c>
      <c r="G36" s="32"/>
      <c r="H36" s="32" t="n">
        <f aca="false">F36*G36</f>
        <v>0</v>
      </c>
      <c r="I36" s="27"/>
    </row>
    <row r="37" customFormat="false" ht="15" hidden="false" customHeight="false" outlineLevel="0" collapsed="false">
      <c r="A37" s="28" t="s">
        <v>71</v>
      </c>
      <c r="B37" s="29"/>
      <c r="C37" s="29"/>
      <c r="D37" s="30" t="s">
        <v>72</v>
      </c>
      <c r="E37" s="28" t="s">
        <v>34</v>
      </c>
      <c r="F37" s="31" t="n">
        <v>9</v>
      </c>
      <c r="G37" s="32"/>
      <c r="H37" s="32" t="n">
        <f aca="false">F37*G37</f>
        <v>0</v>
      </c>
      <c r="I37" s="27"/>
    </row>
    <row r="38" customFormat="false" ht="15" hidden="false" customHeight="false" outlineLevel="0" collapsed="false">
      <c r="A38" s="28" t="s">
        <v>73</v>
      </c>
      <c r="B38" s="29"/>
      <c r="C38" s="29"/>
      <c r="D38" s="30" t="s">
        <v>74</v>
      </c>
      <c r="E38" s="28" t="s">
        <v>34</v>
      </c>
      <c r="F38" s="31" t="n">
        <v>12</v>
      </c>
      <c r="G38" s="32"/>
      <c r="H38" s="32" t="n">
        <f aca="false">F38*G38</f>
        <v>0</v>
      </c>
      <c r="I38" s="27"/>
    </row>
    <row r="39" customFormat="false" ht="26.85" hidden="false" customHeight="false" outlineLevel="0" collapsed="false">
      <c r="A39" s="28" t="s">
        <v>75</v>
      </c>
      <c r="B39" s="29"/>
      <c r="C39" s="29"/>
      <c r="D39" s="30" t="s">
        <v>76</v>
      </c>
      <c r="E39" s="28" t="s">
        <v>34</v>
      </c>
      <c r="F39" s="31" t="n">
        <v>8</v>
      </c>
      <c r="G39" s="32"/>
      <c r="H39" s="32" t="n">
        <f aca="false">F39*G39</f>
        <v>0</v>
      </c>
      <c r="I39" s="27"/>
    </row>
    <row r="40" customFormat="false" ht="15" hidden="false" customHeight="false" outlineLevel="0" collapsed="false">
      <c r="A40" s="28" t="s">
        <v>77</v>
      </c>
      <c r="B40" s="29"/>
      <c r="C40" s="29"/>
      <c r="D40" s="30" t="s">
        <v>78</v>
      </c>
      <c r="E40" s="28" t="s">
        <v>34</v>
      </c>
      <c r="F40" s="31" t="n">
        <v>2</v>
      </c>
      <c r="G40" s="32"/>
      <c r="H40" s="32" t="n">
        <f aca="false">F40*G40</f>
        <v>0</v>
      </c>
      <c r="I40" s="27"/>
    </row>
    <row r="41" customFormat="false" ht="26.85" hidden="false" customHeight="false" outlineLevel="0" collapsed="false">
      <c r="A41" s="28" t="s">
        <v>79</v>
      </c>
      <c r="B41" s="29"/>
      <c r="C41" s="29"/>
      <c r="D41" s="30" t="s">
        <v>80</v>
      </c>
      <c r="E41" s="28" t="s">
        <v>34</v>
      </c>
      <c r="F41" s="31" t="n">
        <v>2</v>
      </c>
      <c r="G41" s="32"/>
      <c r="H41" s="32" t="n">
        <f aca="false">F41*G41</f>
        <v>0</v>
      </c>
      <c r="I41" s="27"/>
    </row>
    <row r="42" customFormat="false" ht="26.85" hidden="false" customHeight="false" outlineLevel="0" collapsed="false">
      <c r="A42" s="28" t="s">
        <v>81</v>
      </c>
      <c r="B42" s="29"/>
      <c r="C42" s="29"/>
      <c r="D42" s="30" t="s">
        <v>82</v>
      </c>
      <c r="E42" s="28" t="s">
        <v>34</v>
      </c>
      <c r="F42" s="31" t="n">
        <v>12</v>
      </c>
      <c r="G42" s="32"/>
      <c r="H42" s="32" t="n">
        <f aca="false">F42*G42</f>
        <v>0</v>
      </c>
      <c r="I42" s="27"/>
    </row>
    <row r="43" customFormat="false" ht="15" hidden="false" customHeight="false" outlineLevel="0" collapsed="false">
      <c r="A43" s="28" t="s">
        <v>83</v>
      </c>
      <c r="B43" s="29"/>
      <c r="C43" s="29"/>
      <c r="D43" s="30" t="s">
        <v>84</v>
      </c>
      <c r="E43" s="28" t="s">
        <v>34</v>
      </c>
      <c r="F43" s="31" t="n">
        <v>9</v>
      </c>
      <c r="G43" s="32"/>
      <c r="H43" s="32" t="n">
        <f aca="false">F43*G43</f>
        <v>0</v>
      </c>
      <c r="I43" s="27"/>
    </row>
    <row r="44" customFormat="false" ht="15" hidden="false" customHeight="false" outlineLevel="0" collapsed="false">
      <c r="A44" s="28" t="s">
        <v>85</v>
      </c>
      <c r="B44" s="29"/>
      <c r="C44" s="29"/>
      <c r="D44" s="30" t="s">
        <v>86</v>
      </c>
      <c r="E44" s="28" t="s">
        <v>34</v>
      </c>
      <c r="F44" s="31" t="n">
        <v>3</v>
      </c>
      <c r="G44" s="32"/>
      <c r="H44" s="32" t="n">
        <f aca="false">F44*G44</f>
        <v>0</v>
      </c>
      <c r="I44" s="27"/>
    </row>
    <row r="45" customFormat="false" ht="15" hidden="false" customHeight="false" outlineLevel="0" collapsed="false">
      <c r="A45" s="28" t="s">
        <v>87</v>
      </c>
      <c r="B45" s="29"/>
      <c r="C45" s="29"/>
      <c r="D45" s="30" t="s">
        <v>88</v>
      </c>
      <c r="E45" s="28" t="s">
        <v>34</v>
      </c>
      <c r="F45" s="31" t="n">
        <v>3</v>
      </c>
      <c r="G45" s="32"/>
      <c r="H45" s="32" t="n">
        <f aca="false">F45*G45</f>
        <v>0</v>
      </c>
      <c r="I45" s="27"/>
    </row>
    <row r="46" customFormat="false" ht="39.55" hidden="false" customHeight="false" outlineLevel="0" collapsed="false">
      <c r="A46" s="28" t="s">
        <v>89</v>
      </c>
      <c r="B46" s="29"/>
      <c r="C46" s="29"/>
      <c r="D46" s="30" t="s">
        <v>90</v>
      </c>
      <c r="E46" s="28" t="s">
        <v>34</v>
      </c>
      <c r="F46" s="31" t="n">
        <v>2</v>
      </c>
      <c r="G46" s="32"/>
      <c r="H46" s="32" t="n">
        <f aca="false">F46*G46</f>
        <v>0</v>
      </c>
      <c r="I46" s="27"/>
    </row>
    <row r="47" customFormat="false" ht="15" hidden="false" customHeight="false" outlineLevel="0" collapsed="false">
      <c r="A47" s="28" t="s">
        <v>91</v>
      </c>
      <c r="B47" s="29"/>
      <c r="C47" s="29"/>
      <c r="D47" s="30" t="s">
        <v>92</v>
      </c>
      <c r="E47" s="28" t="s">
        <v>34</v>
      </c>
      <c r="F47" s="31" t="n">
        <v>3</v>
      </c>
      <c r="G47" s="32"/>
      <c r="H47" s="32" t="n">
        <f aca="false">F47*G47</f>
        <v>0</v>
      </c>
      <c r="I47" s="27"/>
    </row>
    <row r="48" customFormat="false" ht="15" hidden="false" customHeight="false" outlineLevel="0" collapsed="false">
      <c r="A48" s="28" t="s">
        <v>93</v>
      </c>
      <c r="B48" s="29"/>
      <c r="C48" s="29"/>
      <c r="D48" s="30" t="s">
        <v>94</v>
      </c>
      <c r="E48" s="28" t="s">
        <v>34</v>
      </c>
      <c r="F48" s="31" t="n">
        <v>3</v>
      </c>
      <c r="G48" s="32"/>
      <c r="H48" s="32" t="n">
        <f aca="false">F48*G48</f>
        <v>0</v>
      </c>
      <c r="I48" s="27"/>
    </row>
    <row r="49" customFormat="false" ht="15" hidden="false" customHeight="false" outlineLevel="0" collapsed="false">
      <c r="A49" s="28" t="s">
        <v>95</v>
      </c>
      <c r="B49" s="29"/>
      <c r="C49" s="29"/>
      <c r="D49" s="30" t="s">
        <v>96</v>
      </c>
      <c r="E49" s="28" t="s">
        <v>34</v>
      </c>
      <c r="F49" s="31" t="n">
        <v>3</v>
      </c>
      <c r="G49" s="32"/>
      <c r="H49" s="32" t="n">
        <f aca="false">F49*G49</f>
        <v>0</v>
      </c>
      <c r="I49" s="27"/>
    </row>
    <row r="50" customFormat="false" ht="15" hidden="false" customHeight="false" outlineLevel="0" collapsed="false">
      <c r="A50" s="28" t="s">
        <v>97</v>
      </c>
      <c r="B50" s="29"/>
      <c r="C50" s="29"/>
      <c r="D50" s="30" t="s">
        <v>98</v>
      </c>
      <c r="E50" s="28" t="s">
        <v>34</v>
      </c>
      <c r="F50" s="31" t="n">
        <v>1</v>
      </c>
      <c r="G50" s="32"/>
      <c r="H50" s="32" t="n">
        <f aca="false">F50*G50</f>
        <v>0</v>
      </c>
      <c r="I50" s="27"/>
    </row>
    <row r="51" customFormat="false" ht="26.85" hidden="false" customHeight="false" outlineLevel="0" collapsed="false">
      <c r="A51" s="28" t="s">
        <v>99</v>
      </c>
      <c r="B51" s="29"/>
      <c r="C51" s="29"/>
      <c r="D51" s="30" t="s">
        <v>100</v>
      </c>
      <c r="E51" s="28" t="s">
        <v>34</v>
      </c>
      <c r="F51" s="31" t="n">
        <v>40</v>
      </c>
      <c r="G51" s="32"/>
      <c r="H51" s="32" t="n">
        <f aca="false">F51*G51</f>
        <v>0</v>
      </c>
      <c r="I51" s="27"/>
    </row>
    <row r="52" customFormat="false" ht="26.85" hidden="false" customHeight="false" outlineLevel="0" collapsed="false">
      <c r="A52" s="28" t="s">
        <v>101</v>
      </c>
      <c r="B52" s="29"/>
      <c r="C52" s="29"/>
      <c r="D52" s="30" t="s">
        <v>102</v>
      </c>
      <c r="E52" s="28" t="s">
        <v>34</v>
      </c>
      <c r="F52" s="31" t="n">
        <v>3</v>
      </c>
      <c r="G52" s="32"/>
      <c r="H52" s="32" t="n">
        <f aca="false">F52*G52</f>
        <v>0</v>
      </c>
      <c r="I52" s="27"/>
    </row>
    <row r="53" customFormat="false" ht="15" hidden="false" customHeight="false" outlineLevel="0" collapsed="false">
      <c r="A53" s="28"/>
      <c r="B53" s="29"/>
      <c r="C53" s="29"/>
      <c r="D53" s="30"/>
      <c r="E53" s="28"/>
      <c r="F53" s="31"/>
      <c r="G53" s="32"/>
      <c r="H53" s="32"/>
      <c r="I53" s="27"/>
    </row>
    <row r="54" customFormat="false" ht="15" hidden="false" customHeight="false" outlineLevel="0" collapsed="false">
      <c r="A54" s="22" t="n">
        <v>5</v>
      </c>
      <c r="B54" s="33"/>
      <c r="C54" s="33"/>
      <c r="D54" s="23" t="s">
        <v>103</v>
      </c>
      <c r="E54" s="23"/>
      <c r="F54" s="34"/>
      <c r="G54" s="25"/>
      <c r="H54" s="26" t="n">
        <f aca="false">SUM(H55:H70)</f>
        <v>0</v>
      </c>
      <c r="I54" s="27"/>
    </row>
    <row r="55" customFormat="false" ht="26.85" hidden="false" customHeight="false" outlineLevel="0" collapsed="false">
      <c r="A55" s="28" t="s">
        <v>104</v>
      </c>
      <c r="B55" s="29"/>
      <c r="C55" s="29"/>
      <c r="D55" s="30" t="s">
        <v>105</v>
      </c>
      <c r="E55" s="28" t="s">
        <v>34</v>
      </c>
      <c r="F55" s="31" t="n">
        <v>23</v>
      </c>
      <c r="G55" s="32"/>
      <c r="H55" s="32" t="n">
        <f aca="false">F55*G55</f>
        <v>0</v>
      </c>
      <c r="I55" s="27"/>
    </row>
    <row r="56" customFormat="false" ht="26.85" hidden="false" customHeight="false" outlineLevel="0" collapsed="false">
      <c r="A56" s="28" t="s">
        <v>106</v>
      </c>
      <c r="B56" s="29"/>
      <c r="C56" s="29"/>
      <c r="D56" s="30" t="s">
        <v>107</v>
      </c>
      <c r="E56" s="28" t="s">
        <v>34</v>
      </c>
      <c r="F56" s="31" t="n">
        <v>23</v>
      </c>
      <c r="G56" s="32"/>
      <c r="H56" s="32" t="n">
        <f aca="false">F56*G56</f>
        <v>0</v>
      </c>
      <c r="I56" s="27"/>
    </row>
    <row r="57" customFormat="false" ht="15" hidden="false" customHeight="false" outlineLevel="0" collapsed="false">
      <c r="A57" s="28" t="s">
        <v>108</v>
      </c>
      <c r="B57" s="29"/>
      <c r="C57" s="29"/>
      <c r="D57" s="30" t="s">
        <v>109</v>
      </c>
      <c r="E57" s="28" t="s">
        <v>34</v>
      </c>
      <c r="F57" s="31" t="n">
        <v>5</v>
      </c>
      <c r="G57" s="32"/>
      <c r="H57" s="32" t="n">
        <f aca="false">F57*G57</f>
        <v>0</v>
      </c>
      <c r="I57" s="27"/>
    </row>
    <row r="58" customFormat="false" ht="52.2" hidden="false" customHeight="false" outlineLevel="0" collapsed="false">
      <c r="A58" s="28" t="s">
        <v>110</v>
      </c>
      <c r="B58" s="29"/>
      <c r="C58" s="29"/>
      <c r="D58" s="30" t="s">
        <v>111</v>
      </c>
      <c r="E58" s="28" t="s">
        <v>34</v>
      </c>
      <c r="F58" s="31" t="n">
        <v>69</v>
      </c>
      <c r="G58" s="32"/>
      <c r="H58" s="32" t="n">
        <f aca="false">F58*G58</f>
        <v>0</v>
      </c>
      <c r="I58" s="27"/>
    </row>
    <row r="59" customFormat="false" ht="26.85" hidden="false" customHeight="false" outlineLevel="0" collapsed="false">
      <c r="A59" s="28" t="s">
        <v>112</v>
      </c>
      <c r="B59" s="29"/>
      <c r="C59" s="29"/>
      <c r="D59" s="30" t="s">
        <v>113</v>
      </c>
      <c r="E59" s="28" t="s">
        <v>34</v>
      </c>
      <c r="F59" s="31" t="n">
        <v>24</v>
      </c>
      <c r="G59" s="32"/>
      <c r="H59" s="32" t="n">
        <f aca="false">F59*G59</f>
        <v>0</v>
      </c>
      <c r="I59" s="27"/>
    </row>
    <row r="60" customFormat="false" ht="52.2" hidden="false" customHeight="false" outlineLevel="0" collapsed="false">
      <c r="A60" s="28" t="s">
        <v>114</v>
      </c>
      <c r="B60" s="29"/>
      <c r="C60" s="29"/>
      <c r="D60" s="30" t="s">
        <v>115</v>
      </c>
      <c r="E60" s="28" t="s">
        <v>34</v>
      </c>
      <c r="F60" s="31" t="n">
        <v>24</v>
      </c>
      <c r="G60" s="32"/>
      <c r="H60" s="32" t="n">
        <f aca="false">F60*G60</f>
        <v>0</v>
      </c>
      <c r="I60" s="27"/>
    </row>
    <row r="61" customFormat="false" ht="15" hidden="false" customHeight="false" outlineLevel="0" collapsed="false">
      <c r="A61" s="28" t="s">
        <v>116</v>
      </c>
      <c r="B61" s="29"/>
      <c r="C61" s="29"/>
      <c r="D61" s="30" t="s">
        <v>117</v>
      </c>
      <c r="E61" s="28" t="s">
        <v>34</v>
      </c>
      <c r="F61" s="31" t="n">
        <v>69</v>
      </c>
      <c r="G61" s="32"/>
      <c r="H61" s="32" t="n">
        <f aca="false">F61*G61</f>
        <v>0</v>
      </c>
      <c r="I61" s="27"/>
    </row>
    <row r="62" customFormat="false" ht="64.9" hidden="false" customHeight="false" outlineLevel="0" collapsed="false">
      <c r="A62" s="28" t="s">
        <v>118</v>
      </c>
      <c r="B62" s="29"/>
      <c r="C62" s="29"/>
      <c r="D62" s="30" t="s">
        <v>119</v>
      </c>
      <c r="E62" s="28" t="s">
        <v>34</v>
      </c>
      <c r="F62" s="31" t="n">
        <v>23</v>
      </c>
      <c r="G62" s="32"/>
      <c r="H62" s="32" t="n">
        <f aca="false">F62*G62</f>
        <v>0</v>
      </c>
      <c r="I62" s="27"/>
    </row>
    <row r="63" customFormat="false" ht="39.55" hidden="false" customHeight="false" outlineLevel="0" collapsed="false">
      <c r="A63" s="28" t="s">
        <v>120</v>
      </c>
      <c r="B63" s="29"/>
      <c r="C63" s="29"/>
      <c r="D63" s="30" t="s">
        <v>121</v>
      </c>
      <c r="E63" s="28" t="s">
        <v>48</v>
      </c>
      <c r="F63" s="31" t="n">
        <v>92</v>
      </c>
      <c r="G63" s="32"/>
      <c r="H63" s="32" t="n">
        <f aca="false">F63*G63</f>
        <v>0</v>
      </c>
      <c r="I63" s="27"/>
    </row>
    <row r="64" customFormat="false" ht="39.55" hidden="false" customHeight="false" outlineLevel="0" collapsed="false">
      <c r="A64" s="28" t="s">
        <v>122</v>
      </c>
      <c r="B64" s="29"/>
      <c r="C64" s="29"/>
      <c r="D64" s="30" t="s">
        <v>123</v>
      </c>
      <c r="E64" s="28" t="s">
        <v>48</v>
      </c>
      <c r="F64" s="31" t="n">
        <v>184</v>
      </c>
      <c r="G64" s="32"/>
      <c r="H64" s="32" t="n">
        <f aca="false">F64*G64</f>
        <v>0</v>
      </c>
      <c r="I64" s="27"/>
    </row>
    <row r="65" customFormat="false" ht="39.55" hidden="false" customHeight="false" outlineLevel="0" collapsed="false">
      <c r="A65" s="28" t="s">
        <v>124</v>
      </c>
      <c r="B65" s="29"/>
      <c r="C65" s="29"/>
      <c r="D65" s="30" t="s">
        <v>125</v>
      </c>
      <c r="E65" s="28" t="s">
        <v>34</v>
      </c>
      <c r="F65" s="31" t="n">
        <v>23</v>
      </c>
      <c r="G65" s="32"/>
      <c r="H65" s="32" t="n">
        <f aca="false">F65*G65</f>
        <v>0</v>
      </c>
      <c r="I65" s="27"/>
    </row>
    <row r="66" customFormat="false" ht="15" hidden="false" customHeight="false" outlineLevel="0" collapsed="false">
      <c r="A66" s="28" t="s">
        <v>126</v>
      </c>
      <c r="B66" s="29"/>
      <c r="C66" s="29"/>
      <c r="D66" s="30" t="s">
        <v>127</v>
      </c>
      <c r="E66" s="28" t="s">
        <v>48</v>
      </c>
      <c r="F66" s="31" t="n">
        <v>725</v>
      </c>
      <c r="G66" s="32"/>
      <c r="H66" s="32" t="n">
        <f aca="false">F66*G66</f>
        <v>0</v>
      </c>
      <c r="I66" s="27"/>
    </row>
    <row r="67" customFormat="false" ht="39.55" hidden="false" customHeight="false" outlineLevel="0" collapsed="false">
      <c r="A67" s="28" t="s">
        <v>128</v>
      </c>
      <c r="B67" s="29"/>
      <c r="C67" s="29"/>
      <c r="D67" s="30" t="s">
        <v>129</v>
      </c>
      <c r="E67" s="28" t="s">
        <v>34</v>
      </c>
      <c r="F67" s="31" t="n">
        <v>20</v>
      </c>
      <c r="G67" s="32"/>
      <c r="H67" s="32" t="n">
        <f aca="false">F67*G67</f>
        <v>0</v>
      </c>
      <c r="I67" s="27"/>
    </row>
    <row r="68" customFormat="false" ht="15" hidden="false" customHeight="false" outlineLevel="0" collapsed="false">
      <c r="A68" s="28" t="s">
        <v>130</v>
      </c>
      <c r="B68" s="29"/>
      <c r="C68" s="29"/>
      <c r="D68" s="30" t="s">
        <v>131</v>
      </c>
      <c r="E68" s="28" t="s">
        <v>34</v>
      </c>
      <c r="F68" s="31" t="n">
        <v>20</v>
      </c>
      <c r="G68" s="32"/>
      <c r="H68" s="32" t="n">
        <f aca="false">F68*G68</f>
        <v>0</v>
      </c>
      <c r="I68" s="27"/>
    </row>
    <row r="69" customFormat="false" ht="39.55" hidden="false" customHeight="false" outlineLevel="0" collapsed="false">
      <c r="A69" s="28" t="s">
        <v>132</v>
      </c>
      <c r="B69" s="29"/>
      <c r="C69" s="29"/>
      <c r="D69" s="30" t="s">
        <v>133</v>
      </c>
      <c r="E69" s="28" t="s">
        <v>34</v>
      </c>
      <c r="F69" s="31" t="n">
        <v>40</v>
      </c>
      <c r="G69" s="32"/>
      <c r="H69" s="32" t="n">
        <f aca="false">F69*G69</f>
        <v>0</v>
      </c>
      <c r="I69" s="27"/>
    </row>
    <row r="70" customFormat="false" ht="15" hidden="false" customHeight="false" outlineLevel="0" collapsed="false">
      <c r="A70" s="28"/>
      <c r="B70" s="29"/>
      <c r="C70" s="29"/>
      <c r="D70" s="30"/>
      <c r="E70" s="28"/>
      <c r="F70" s="31"/>
      <c r="G70" s="32"/>
      <c r="H70" s="32"/>
      <c r="I70" s="27"/>
    </row>
    <row r="71" customFormat="false" ht="15" hidden="false" customHeight="false" outlineLevel="0" collapsed="false">
      <c r="A71" s="22" t="n">
        <v>6</v>
      </c>
      <c r="B71" s="33"/>
      <c r="C71" s="33"/>
      <c r="D71" s="23" t="s">
        <v>134</v>
      </c>
      <c r="E71" s="23"/>
      <c r="F71" s="34"/>
      <c r="G71" s="25"/>
      <c r="H71" s="26" t="n">
        <f aca="false">SUM(H72:H78)</f>
        <v>0</v>
      </c>
      <c r="I71" s="27"/>
    </row>
    <row r="72" customFormat="false" ht="26.85" hidden="false" customHeight="false" outlineLevel="0" collapsed="false">
      <c r="A72" s="28" t="s">
        <v>135</v>
      </c>
      <c r="B72" s="29"/>
      <c r="C72" s="29"/>
      <c r="D72" s="30" t="s">
        <v>107</v>
      </c>
      <c r="E72" s="28" t="s">
        <v>34</v>
      </c>
      <c r="F72" s="31" t="n">
        <v>33</v>
      </c>
      <c r="G72" s="32"/>
      <c r="H72" s="32" t="n">
        <f aca="false">F72*G72</f>
        <v>0</v>
      </c>
    </row>
    <row r="73" customFormat="false" ht="39.55" hidden="false" customHeight="false" outlineLevel="0" collapsed="false">
      <c r="A73" s="28" t="s">
        <v>136</v>
      </c>
      <c r="B73" s="29"/>
      <c r="C73" s="29"/>
      <c r="D73" s="30" t="s">
        <v>121</v>
      </c>
      <c r="E73" s="28" t="s">
        <v>48</v>
      </c>
      <c r="F73" s="31" t="n">
        <v>115</v>
      </c>
      <c r="G73" s="32"/>
      <c r="H73" s="32" t="n">
        <f aca="false">F73*G73</f>
        <v>0</v>
      </c>
      <c r="I73" s="27"/>
    </row>
    <row r="74" customFormat="false" ht="39.55" hidden="false" customHeight="false" outlineLevel="0" collapsed="false">
      <c r="A74" s="28" t="s">
        <v>137</v>
      </c>
      <c r="B74" s="29"/>
      <c r="C74" s="29"/>
      <c r="D74" s="30" t="s">
        <v>121</v>
      </c>
      <c r="E74" s="28" t="s">
        <v>48</v>
      </c>
      <c r="F74" s="31" t="n">
        <v>230</v>
      </c>
      <c r="G74" s="32"/>
      <c r="H74" s="32" t="n">
        <f aca="false">F74*G74</f>
        <v>0</v>
      </c>
      <c r="I74" s="27"/>
    </row>
    <row r="75" customFormat="false" ht="39.55" hidden="false" customHeight="false" outlineLevel="0" collapsed="false">
      <c r="A75" s="28" t="s">
        <v>138</v>
      </c>
      <c r="B75" s="29"/>
      <c r="C75" s="29"/>
      <c r="D75" s="30" t="s">
        <v>125</v>
      </c>
      <c r="E75" s="28" t="s">
        <v>34</v>
      </c>
      <c r="F75" s="31" t="n">
        <v>33</v>
      </c>
      <c r="G75" s="32"/>
      <c r="H75" s="32" t="n">
        <f aca="false">F75*G75</f>
        <v>0</v>
      </c>
      <c r="I75" s="27"/>
    </row>
    <row r="76" customFormat="false" ht="15" hidden="false" customHeight="false" outlineLevel="0" collapsed="false">
      <c r="A76" s="28" t="s">
        <v>139</v>
      </c>
      <c r="B76" s="29"/>
      <c r="C76" s="29"/>
      <c r="D76" s="30" t="s">
        <v>117</v>
      </c>
      <c r="E76" s="28" t="s">
        <v>34</v>
      </c>
      <c r="F76" s="31" t="n">
        <v>99</v>
      </c>
      <c r="G76" s="32"/>
      <c r="H76" s="32" t="n">
        <f aca="false">F76*G76</f>
        <v>0</v>
      </c>
      <c r="I76" s="27"/>
    </row>
    <row r="77" customFormat="false" ht="26.85" hidden="false" customHeight="false" outlineLevel="0" collapsed="false">
      <c r="A77" s="28" t="s">
        <v>140</v>
      </c>
      <c r="B77" s="29"/>
      <c r="C77" s="29"/>
      <c r="D77" s="30" t="s">
        <v>105</v>
      </c>
      <c r="E77" s="28" t="s">
        <v>34</v>
      </c>
      <c r="F77" s="31" t="n">
        <v>33</v>
      </c>
      <c r="G77" s="32"/>
      <c r="H77" s="32" t="n">
        <f aca="false">F77*G77</f>
        <v>0</v>
      </c>
      <c r="I77" s="27"/>
    </row>
    <row r="78" customFormat="false" ht="15" hidden="false" customHeight="false" outlineLevel="0" collapsed="false">
      <c r="A78" s="28"/>
      <c r="B78" s="29"/>
      <c r="C78" s="29"/>
      <c r="D78" s="30"/>
      <c r="E78" s="28"/>
      <c r="F78" s="31"/>
      <c r="G78" s="32"/>
      <c r="H78" s="32"/>
      <c r="I78" s="27"/>
    </row>
    <row r="79" customFormat="false" ht="15" hidden="false" customHeight="false" outlineLevel="0" collapsed="false">
      <c r="A79" s="22" t="n">
        <v>7</v>
      </c>
      <c r="B79" s="33"/>
      <c r="C79" s="33"/>
      <c r="D79" s="23" t="s">
        <v>141</v>
      </c>
      <c r="E79" s="23"/>
      <c r="F79" s="34"/>
      <c r="G79" s="25"/>
      <c r="H79" s="26" t="n">
        <f aca="false">SUM(H80:H81)</f>
        <v>0</v>
      </c>
      <c r="I79" s="27"/>
    </row>
    <row r="80" customFormat="false" ht="39.55" hidden="false" customHeight="false" outlineLevel="0" collapsed="false">
      <c r="A80" s="28" t="s">
        <v>142</v>
      </c>
      <c r="B80" s="29"/>
      <c r="C80" s="29"/>
      <c r="D80" s="30" t="s">
        <v>143</v>
      </c>
      <c r="E80" s="28" t="s">
        <v>144</v>
      </c>
      <c r="F80" s="31" t="n">
        <v>4</v>
      </c>
      <c r="G80" s="32"/>
      <c r="H80" s="32" t="n">
        <f aca="false">F80*G80</f>
        <v>0</v>
      </c>
      <c r="I80" s="27"/>
    </row>
    <row r="81" customFormat="false" ht="12.8" hidden="false" customHeight="false" outlineLevel="0" collapsed="false">
      <c r="E81" s="1"/>
      <c r="F81" s="1"/>
      <c r="G81" s="1"/>
    </row>
    <row r="82" customFormat="false" ht="12.8" hidden="false" customHeight="false" outlineLevel="0" collapsed="false">
      <c r="E82" s="1"/>
      <c r="F82" s="1"/>
      <c r="G82" s="1"/>
    </row>
    <row r="83" customFormat="false" ht="15" hidden="false" customHeight="true" outlineLevel="0" collapsed="false">
      <c r="A83" s="35" t="s">
        <v>145</v>
      </c>
      <c r="E83" s="36" t="s">
        <v>146</v>
      </c>
      <c r="F83" s="36"/>
      <c r="G83" s="36"/>
      <c r="H83" s="37" t="n">
        <f aca="false">H9+H12+H16+H23+H54+H71+H79</f>
        <v>0</v>
      </c>
    </row>
    <row r="84" customFormat="false" ht="17.35" hidden="false" customHeight="false" outlineLevel="0" collapsed="false">
      <c r="A84" s="38"/>
      <c r="B84" s="38"/>
      <c r="C84" s="38"/>
      <c r="D84" s="38"/>
      <c r="E84" s="39" t="s">
        <v>2</v>
      </c>
      <c r="F84" s="39"/>
      <c r="G84" s="40" t="str">
        <f aca="false">H2</f>
        <v>%</v>
      </c>
      <c r="H84" s="37" t="e">
        <f aca="false">H83*G84</f>
        <v>#VALUE!</v>
      </c>
      <c r="I84" s="38"/>
    </row>
    <row r="85" customFormat="false" ht="17.35" hidden="false" customHeight="true" outlineLevel="0" collapsed="false">
      <c r="A85" s="38"/>
      <c r="B85" s="38"/>
      <c r="C85" s="38"/>
      <c r="D85" s="38"/>
      <c r="E85" s="36" t="s">
        <v>147</v>
      </c>
      <c r="F85" s="36"/>
      <c r="G85" s="36"/>
      <c r="H85" s="37" t="e">
        <f aca="false">H84+H83</f>
        <v>#VALUE!</v>
      </c>
      <c r="I85" s="38"/>
    </row>
    <row r="86" customFormat="false" ht="17.35" hidden="false" customHeight="false" outlineLevel="0" collapsed="false">
      <c r="A86" s="38"/>
      <c r="B86" s="38"/>
      <c r="C86" s="38"/>
      <c r="D86" s="38"/>
      <c r="E86" s="41"/>
      <c r="F86" s="41"/>
      <c r="G86" s="42"/>
      <c r="H86" s="42"/>
      <c r="I86" s="38"/>
    </row>
    <row r="87" customFormat="false" ht="17.35" hidden="false" customHeight="true" outlineLevel="0" collapsed="false">
      <c r="A87" s="38"/>
      <c r="B87" s="38"/>
      <c r="C87" s="38"/>
      <c r="D87" s="38"/>
      <c r="E87" s="43" t="s">
        <v>148</v>
      </c>
      <c r="F87" s="43"/>
      <c r="G87" s="43"/>
      <c r="H87" s="44" t="n">
        <v>100000</v>
      </c>
      <c r="I87" s="38"/>
    </row>
    <row r="88" customFormat="false" ht="17.35" hidden="false" customHeight="true" outlineLevel="0" collapsed="false">
      <c r="A88" s="38"/>
      <c r="B88" s="38"/>
      <c r="C88" s="38"/>
      <c r="D88" s="38"/>
      <c r="E88" s="45" t="s">
        <v>149</v>
      </c>
      <c r="F88" s="45"/>
      <c r="G88" s="45"/>
      <c r="H88" s="44" t="e">
        <f aca="false">H85-H87</f>
        <v>#VALUE!</v>
      </c>
      <c r="I88" s="38"/>
    </row>
    <row r="89" customFormat="false" ht="17.35" hidden="false" customHeight="false" outlineLevel="0" collapsed="false">
      <c r="A89" s="38"/>
      <c r="B89" s="38"/>
      <c r="C89" s="38"/>
      <c r="D89" s="38"/>
      <c r="E89" s="38"/>
      <c r="F89" s="38"/>
      <c r="G89" s="38"/>
      <c r="H89" s="38"/>
      <c r="I89" s="38"/>
    </row>
    <row r="90" customFormat="false" ht="17.35" hidden="false" customHeight="false" outlineLevel="0" collapsed="false">
      <c r="A90" s="38"/>
      <c r="B90" s="38"/>
      <c r="C90" s="38"/>
      <c r="D90" s="46" t="s">
        <v>150</v>
      </c>
      <c r="E90" s="38"/>
      <c r="F90" s="38"/>
      <c r="G90" s="38"/>
      <c r="H90" s="38"/>
      <c r="I90" s="38"/>
    </row>
    <row r="91" customFormat="false" ht="17.35" hidden="false" customHeight="false" outlineLevel="0" collapsed="false">
      <c r="A91" s="47"/>
      <c r="B91" s="47"/>
      <c r="C91" s="47"/>
      <c r="D91" s="48" t="s">
        <v>0</v>
      </c>
      <c r="E91" s="47"/>
      <c r="F91" s="47"/>
      <c r="G91" s="47"/>
    </row>
    <row r="92" customFormat="false" ht="17.35" hidden="false" customHeight="false" outlineLevel="0" collapsed="false">
      <c r="A92" s="47"/>
      <c r="B92" s="47"/>
      <c r="C92" s="47"/>
      <c r="D92" s="49" t="s">
        <v>151</v>
      </c>
      <c r="E92" s="47"/>
      <c r="F92" s="47"/>
      <c r="G92" s="47"/>
    </row>
    <row r="93" customFormat="false" ht="17.35" hidden="false" customHeight="false" outlineLevel="0" collapsed="false">
      <c r="A93" s="47"/>
      <c r="B93" s="47"/>
      <c r="C93" s="47"/>
      <c r="D93" s="50" t="s">
        <v>152</v>
      </c>
      <c r="E93" s="47"/>
      <c r="F93" s="47"/>
      <c r="G93" s="47"/>
    </row>
    <row r="94" customFormat="false" ht="17.35" hidden="false" customHeight="false" outlineLevel="0" collapsed="false">
      <c r="A94" s="47"/>
      <c r="B94" s="47"/>
      <c r="C94" s="47"/>
      <c r="D94" s="47"/>
      <c r="E94" s="47"/>
      <c r="F94" s="47"/>
      <c r="G94" s="47"/>
    </row>
    <row r="95" customFormat="false" ht="17.35" hidden="false" customHeight="false" outlineLevel="0" collapsed="false">
      <c r="A95" s="47"/>
      <c r="B95" s="47"/>
      <c r="C95" s="47"/>
      <c r="D95" s="47"/>
      <c r="E95" s="47"/>
      <c r="F95" s="47"/>
      <c r="G95" s="47"/>
    </row>
  </sheetData>
  <mergeCells count="15">
    <mergeCell ref="A1:B1"/>
    <mergeCell ref="C1:H1"/>
    <mergeCell ref="A2:F2"/>
    <mergeCell ref="A3:D3"/>
    <mergeCell ref="E3:H3"/>
    <mergeCell ref="A4:D4"/>
    <mergeCell ref="E4:H6"/>
    <mergeCell ref="A5:D5"/>
    <mergeCell ref="A6:D6"/>
    <mergeCell ref="A7:H7"/>
    <mergeCell ref="E83:G83"/>
    <mergeCell ref="E84:F84"/>
    <mergeCell ref="E85:G85"/>
    <mergeCell ref="E87:G87"/>
    <mergeCell ref="E88:G88"/>
  </mergeCells>
  <printOptions headings="false" gridLines="false" gridLinesSet="true" horizontalCentered="false" verticalCentered="false"/>
  <pageMargins left="0.300694444444444" right="0.23125" top="0.278472222222222" bottom="0.597916666666667" header="0.511811023622047" footer="0.332638888888889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36"/>
  <sheetViews>
    <sheetView showFormulas="false" showGridLines="true" showRowColHeaders="true" showZeros="true" rightToLeft="false" tabSelected="false" showOutlineSymbols="false" defaultGridColor="true" view="normal" topLeftCell="A4" colorId="64" zoomScale="100" zoomScaleNormal="100" zoomScalePageLayoutView="100" workbookViewId="0">
      <selection pane="topLeft" activeCell="G3" activeCellId="0" sqref="G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85"/>
    <col collapsed="false" customWidth="true" hidden="false" outlineLevel="0" max="3" min="3" style="1" width="20.79"/>
    <col collapsed="false" customWidth="true" hidden="false" outlineLevel="0" max="4" min="4" style="1" width="17.22"/>
    <col collapsed="false" customWidth="true" hidden="false" outlineLevel="0" max="7" min="7" style="1" width="17.71"/>
    <col collapsed="false" customWidth="true" hidden="false" outlineLevel="0" max="9" min="9" style="1" width="17.39"/>
  </cols>
  <sheetData>
    <row r="1" customFormat="false" ht="24.45" hidden="false" customHeight="false" outlineLevel="0" collapsed="false">
      <c r="A1" s="51" t="str">
        <f aca="false">ORÇAMENTO!C1</f>
        <v>EMPRESA</v>
      </c>
      <c r="B1" s="51"/>
      <c r="C1" s="51"/>
      <c r="D1" s="51"/>
      <c r="E1" s="51"/>
      <c r="F1" s="51"/>
      <c r="G1" s="51"/>
      <c r="H1" s="51"/>
      <c r="I1" s="51"/>
    </row>
    <row r="2" customFormat="false" ht="12.8" hidden="false" customHeight="false" outlineLevel="0" collapsed="false">
      <c r="A2" s="52" t="str">
        <f aca="false">ORÇAMENTO!A2</f>
        <v>OBJETO: IMPLANTAÇÃO DE ILUMINAÇÃO PÚBLICA - PGP -020</v>
      </c>
      <c r="B2" s="52"/>
      <c r="C2" s="52"/>
      <c r="D2" s="52"/>
      <c r="E2" s="52"/>
      <c r="F2" s="52"/>
      <c r="G2" s="52"/>
      <c r="H2" s="53" t="str">
        <f aca="false">ORÇAMENTO!G2</f>
        <v>BDI</v>
      </c>
      <c r="I2" s="54" t="str">
        <f aca="false">ORÇAMENTO!H2</f>
        <v>%</v>
      </c>
    </row>
    <row r="3" customFormat="false" ht="12.8" hidden="false" customHeight="true" outlineLevel="0" collapsed="false">
      <c r="A3" s="55" t="str">
        <f aca="false">ORÇAMENTO!A3</f>
        <v>ENDEREÇO: PROLONGAMENTO DA RUA DUQUE DE CAXIAS - PGP 020</v>
      </c>
      <c r="B3" s="55"/>
      <c r="C3" s="55"/>
      <c r="D3" s="55"/>
      <c r="E3" s="55"/>
      <c r="F3" s="55"/>
      <c r="G3" s="56" t="s">
        <v>5</v>
      </c>
      <c r="H3" s="56"/>
      <c r="I3" s="56"/>
    </row>
    <row r="4" customFormat="false" ht="12.8" hidden="false" customHeight="false" outlineLevel="0" collapsed="false">
      <c r="A4" s="55" t="str">
        <f aca="false">ORÇAMENTO!A4</f>
        <v>CIDADE: PARAGUAÇU PAULISTA</v>
      </c>
      <c r="B4" s="55"/>
      <c r="C4" s="55"/>
      <c r="D4" s="55"/>
      <c r="E4" s="55"/>
      <c r="F4" s="55"/>
      <c r="G4" s="57" t="n">
        <f aca="false">ORÇAMENTO!E4</f>
        <v>0</v>
      </c>
      <c r="H4" s="57"/>
      <c r="I4" s="57"/>
    </row>
    <row r="5" customFormat="false" ht="12.8" hidden="false" customHeight="false" outlineLevel="0" collapsed="false">
      <c r="A5" s="55" t="str">
        <f aca="false">ORÇAMENTO!A5</f>
        <v>PROPONENTE:  PREFEITURA DO MUNICÍPIO DE PARAGUAÇU PAULISTA</v>
      </c>
      <c r="B5" s="55"/>
      <c r="C5" s="55"/>
      <c r="D5" s="55"/>
      <c r="E5" s="55"/>
      <c r="F5" s="55"/>
      <c r="G5" s="57"/>
      <c r="H5" s="57"/>
      <c r="I5" s="57"/>
    </row>
    <row r="6" customFormat="false" ht="12.8" hidden="false" customHeight="false" outlineLevel="0" collapsed="false">
      <c r="A6" s="55" t="str">
        <f aca="false">ORÇAMENTO!A6</f>
        <v>DATA: XX/XX/2024</v>
      </c>
      <c r="B6" s="55"/>
      <c r="C6" s="55"/>
      <c r="D6" s="55"/>
      <c r="E6" s="55"/>
      <c r="F6" s="55"/>
      <c r="G6" s="57"/>
      <c r="H6" s="57"/>
      <c r="I6" s="57"/>
    </row>
    <row r="7" customFormat="false" ht="10.4" hidden="false" customHeight="true" outlineLevel="0" collapsed="false">
      <c r="A7" s="58"/>
      <c r="B7" s="58"/>
      <c r="C7" s="58"/>
      <c r="D7" s="58"/>
      <c r="E7" s="58"/>
      <c r="F7" s="58"/>
      <c r="G7" s="58"/>
      <c r="H7" s="58"/>
      <c r="I7" s="58"/>
    </row>
    <row r="8" customFormat="false" ht="13.8" hidden="false" customHeight="false" outlineLevel="0" collapsed="false">
      <c r="A8" s="59" t="s">
        <v>153</v>
      </c>
      <c r="B8" s="59"/>
      <c r="C8" s="59"/>
      <c r="D8" s="59"/>
      <c r="E8" s="59"/>
      <c r="F8" s="59"/>
      <c r="G8" s="59"/>
      <c r="H8" s="59"/>
      <c r="I8" s="59"/>
    </row>
    <row r="9" customFormat="false" ht="13.8" hidden="false" customHeight="false" outlineLevel="0" collapsed="false">
      <c r="A9" s="59" t="s">
        <v>154</v>
      </c>
      <c r="B9" s="59" t="s">
        <v>155</v>
      </c>
      <c r="C9" s="59"/>
      <c r="D9" s="59" t="s">
        <v>156</v>
      </c>
      <c r="E9" s="59"/>
      <c r="F9" s="59" t="s">
        <v>157</v>
      </c>
      <c r="G9" s="59"/>
      <c r="H9" s="59" t="s">
        <v>158</v>
      </c>
      <c r="I9" s="59"/>
    </row>
    <row r="10" customFormat="false" ht="26.85" hidden="false" customHeight="false" outlineLevel="0" collapsed="false">
      <c r="A10" s="59"/>
      <c r="B10" s="59"/>
      <c r="C10" s="59"/>
      <c r="D10" s="60" t="s">
        <v>159</v>
      </c>
      <c r="E10" s="60" t="s">
        <v>160</v>
      </c>
      <c r="F10" s="60" t="s">
        <v>3</v>
      </c>
      <c r="G10" s="60" t="s">
        <v>161</v>
      </c>
      <c r="H10" s="60" t="s">
        <v>3</v>
      </c>
      <c r="I10" s="60" t="s">
        <v>161</v>
      </c>
    </row>
    <row r="11" customFormat="false" ht="15.65" hidden="false" customHeight="true" outlineLevel="0" collapsed="false">
      <c r="A11" s="61" t="n">
        <v>1</v>
      </c>
      <c r="B11" s="62" t="str">
        <f aca="false">ORÇAMENTO!D9</f>
        <v>IDENTIFICAÇÃO DA OBRA</v>
      </c>
      <c r="C11" s="62"/>
      <c r="D11" s="63" t="n">
        <f aca="false">ORÇAMENTO!H9</f>
        <v>0</v>
      </c>
      <c r="E11" s="64" t="e">
        <f aca="false">D11/$D$19</f>
        <v>#DIV/0!</v>
      </c>
      <c r="F11" s="65"/>
      <c r="G11" s="66" t="n">
        <f aca="false">F11*D11</f>
        <v>0</v>
      </c>
      <c r="H11" s="65"/>
      <c r="I11" s="66" t="n">
        <f aca="false">H11*D11</f>
        <v>0</v>
      </c>
    </row>
    <row r="12" customFormat="false" ht="15.65" hidden="false" customHeight="true" outlineLevel="0" collapsed="false">
      <c r="A12" s="67" t="n">
        <v>2</v>
      </c>
      <c r="B12" s="68" t="str">
        <f aca="false">ORÇAMENTO!D12</f>
        <v>ADMINISTRAÇÃO</v>
      </c>
      <c r="C12" s="68"/>
      <c r="D12" s="69" t="n">
        <f aca="false">ORÇAMENTO!H12</f>
        <v>0</v>
      </c>
      <c r="E12" s="64" t="e">
        <f aca="false">D12/$D$19</f>
        <v>#DIV/0!</v>
      </c>
      <c r="F12" s="64"/>
      <c r="G12" s="66" t="n">
        <f aca="false">F12*D12</f>
        <v>0</v>
      </c>
      <c r="H12" s="64"/>
      <c r="I12" s="66" t="n">
        <f aca="false">H12*D12</f>
        <v>0</v>
      </c>
    </row>
    <row r="13" customFormat="false" ht="15.65" hidden="false" customHeight="true" outlineLevel="0" collapsed="false">
      <c r="A13" s="67" t="n">
        <v>3</v>
      </c>
      <c r="B13" s="68" t="str">
        <f aca="false">ORÇAMENTO!D16</f>
        <v>POSTEAMENTO</v>
      </c>
      <c r="C13" s="68"/>
      <c r="D13" s="69" t="n">
        <f aca="false">ORÇAMENTO!H16</f>
        <v>0</v>
      </c>
      <c r="E13" s="64" t="e">
        <f aca="false">D13/$D$19</f>
        <v>#DIV/0!</v>
      </c>
      <c r="F13" s="64"/>
      <c r="G13" s="66" t="n">
        <f aca="false">F13*D13</f>
        <v>0</v>
      </c>
      <c r="H13" s="64"/>
      <c r="I13" s="66" t="n">
        <f aca="false">H13*D13</f>
        <v>0</v>
      </c>
    </row>
    <row r="14" customFormat="false" ht="15.65" hidden="false" customHeight="true" outlineLevel="0" collapsed="false">
      <c r="A14" s="67" t="n">
        <v>4</v>
      </c>
      <c r="B14" s="68" t="str">
        <f aca="false">ORÇAMENTO!D23</f>
        <v>REDE DE MÉDIA</v>
      </c>
      <c r="C14" s="68"/>
      <c r="D14" s="69" t="n">
        <f aca="false">ORÇAMENTO!H23</f>
        <v>0</v>
      </c>
      <c r="E14" s="64" t="e">
        <f aca="false">D14/$D$19</f>
        <v>#DIV/0!</v>
      </c>
      <c r="F14" s="64"/>
      <c r="G14" s="66" t="n">
        <f aca="false">F14*D14</f>
        <v>0</v>
      </c>
      <c r="H14" s="64"/>
      <c r="I14" s="66" t="n">
        <f aca="false">H14*D14</f>
        <v>0</v>
      </c>
    </row>
    <row r="15" customFormat="false" ht="15.65" hidden="false" customHeight="true" outlineLevel="0" collapsed="false">
      <c r="A15" s="67" t="n">
        <v>5</v>
      </c>
      <c r="B15" s="68" t="str">
        <f aca="false">ORÇAMENTO!D54</f>
        <v>REDE DE ILUMINAÇÃO</v>
      </c>
      <c r="C15" s="68"/>
      <c r="D15" s="69" t="n">
        <f aca="false">ORÇAMENTO!H54</f>
        <v>0</v>
      </c>
      <c r="E15" s="64" t="e">
        <f aca="false">D15/$D$19</f>
        <v>#DIV/0!</v>
      </c>
      <c r="F15" s="64"/>
      <c r="G15" s="66" t="n">
        <f aca="false">F15*D15</f>
        <v>0</v>
      </c>
      <c r="H15" s="64"/>
      <c r="I15" s="66" t="n">
        <f aca="false">H15*D15</f>
        <v>0</v>
      </c>
    </row>
    <row r="16" customFormat="false" ht="26.1" hidden="false" customHeight="true" outlineLevel="0" collapsed="false">
      <c r="A16" s="67" t="n">
        <v>6</v>
      </c>
      <c r="B16" s="68" t="str">
        <f aca="false">ORÇAMENTO!D71</f>
        <v>MELHORIAS E SUBSTITUIÇÃO DE LUMINÁRIAS</v>
      </c>
      <c r="C16" s="68"/>
      <c r="D16" s="69" t="n">
        <f aca="false">ORÇAMENTO!H71</f>
        <v>0</v>
      </c>
      <c r="E16" s="64" t="e">
        <f aca="false">D16/$D$19</f>
        <v>#DIV/0!</v>
      </c>
      <c r="F16" s="64"/>
      <c r="G16" s="66" t="n">
        <f aca="false">F16*D16</f>
        <v>0</v>
      </c>
      <c r="H16" s="64"/>
      <c r="I16" s="66" t="n">
        <f aca="false">H16*D16</f>
        <v>0</v>
      </c>
    </row>
    <row r="17" customFormat="false" ht="15.65" hidden="false" customHeight="true" outlineLevel="0" collapsed="false">
      <c r="A17" s="67" t="n">
        <v>7</v>
      </c>
      <c r="B17" s="68" t="str">
        <f aca="false">ORÇAMENTO!D79</f>
        <v>LIMPEZA E DESCARTE</v>
      </c>
      <c r="C17" s="68"/>
      <c r="D17" s="69" t="n">
        <f aca="false">ORÇAMENTO!H79</f>
        <v>0</v>
      </c>
      <c r="E17" s="64" t="e">
        <f aca="false">D17/$D$19</f>
        <v>#DIV/0!</v>
      </c>
      <c r="F17" s="64"/>
      <c r="G17" s="66" t="n">
        <f aca="false">F17*D17</f>
        <v>0</v>
      </c>
      <c r="H17" s="64"/>
      <c r="I17" s="66" t="n">
        <f aca="false">H17*D17</f>
        <v>0</v>
      </c>
    </row>
    <row r="18" customFormat="false" ht="9.7" hidden="false" customHeight="true" outlineLevel="0" collapsed="false">
      <c r="A18" s="70"/>
      <c r="B18" s="71"/>
      <c r="C18" s="71"/>
      <c r="D18" s="72"/>
      <c r="E18" s="73"/>
      <c r="F18" s="73"/>
      <c r="G18" s="72"/>
      <c r="H18" s="73"/>
      <c r="I18" s="72"/>
    </row>
    <row r="19" customFormat="false" ht="14.15" hidden="false" customHeight="true" outlineLevel="0" collapsed="false">
      <c r="A19" s="74"/>
      <c r="B19" s="61" t="s">
        <v>162</v>
      </c>
      <c r="C19" s="61"/>
      <c r="D19" s="75" t="n">
        <f aca="false">SUM(D11:D17)</f>
        <v>0</v>
      </c>
      <c r="E19" s="76" t="e">
        <f aca="false">SUM(E11:E17)</f>
        <v>#DIV/0!</v>
      </c>
      <c r="F19" s="76" t="e">
        <f aca="false">G19/D19</f>
        <v>#DIV/0!</v>
      </c>
      <c r="G19" s="75" t="n">
        <f aca="false">SUM(G11:G17)</f>
        <v>0</v>
      </c>
      <c r="H19" s="76" t="e">
        <f aca="false">I19/D19</f>
        <v>#DIV/0!</v>
      </c>
      <c r="I19" s="75" t="n">
        <f aca="false">SUM(I11:I17)</f>
        <v>0</v>
      </c>
    </row>
    <row r="20" customFormat="false" ht="14.15" hidden="false" customHeight="true" outlineLevel="0" collapsed="false">
      <c r="A20" s="74"/>
      <c r="B20" s="61" t="s">
        <v>163</v>
      </c>
      <c r="C20" s="61"/>
      <c r="D20" s="75" t="e">
        <f aca="false">I2*D19</f>
        <v>#VALUE!</v>
      </c>
      <c r="E20" s="77"/>
      <c r="F20" s="77"/>
      <c r="G20" s="78" t="e">
        <f aca="false">G19*I2</f>
        <v>#VALUE!</v>
      </c>
      <c r="H20" s="77"/>
      <c r="I20" s="78" t="e">
        <f aca="false">I19*I2</f>
        <v>#VALUE!</v>
      </c>
    </row>
    <row r="21" customFormat="false" ht="14.15" hidden="false" customHeight="true" outlineLevel="0" collapsed="false">
      <c r="A21" s="74"/>
      <c r="B21" s="61" t="s">
        <v>164</v>
      </c>
      <c r="C21" s="61"/>
      <c r="D21" s="79" t="e">
        <f aca="false">ROUNDUP(D19+D20,2)</f>
        <v>#VALUE!</v>
      </c>
      <c r="E21" s="74"/>
      <c r="F21" s="74"/>
      <c r="G21" s="79" t="e">
        <f aca="false">SUM(G19+G20)</f>
        <v>#VALUE!</v>
      </c>
      <c r="H21" s="74"/>
      <c r="I21" s="79" t="e">
        <f aca="false">SUM(I19+I20)</f>
        <v>#VALUE!</v>
      </c>
    </row>
    <row r="22" customFormat="false" ht="11.15" hidden="false" customHeight="true" outlineLevel="0" collapsed="false">
      <c r="A22" s="74"/>
      <c r="B22" s="74"/>
      <c r="C22" s="74"/>
      <c r="D22" s="74"/>
      <c r="E22" s="74"/>
      <c r="F22" s="74"/>
      <c r="G22" s="74"/>
      <c r="H22" s="74"/>
      <c r="I22" s="74"/>
    </row>
    <row r="23" customFormat="false" ht="14.15" hidden="false" customHeight="true" outlineLevel="0" collapsed="false">
      <c r="A23" s="74"/>
      <c r="B23" s="1"/>
      <c r="C23" s="80"/>
      <c r="D23" s="81" t="s">
        <v>165</v>
      </c>
      <c r="E23" s="81"/>
      <c r="F23" s="81"/>
      <c r="G23" s="81"/>
      <c r="H23" s="81"/>
      <c r="I23" s="81"/>
    </row>
    <row r="24" customFormat="false" ht="13.8" hidden="false" customHeight="false" outlineLevel="0" collapsed="false">
      <c r="B24" s="1"/>
      <c r="C24" s="82"/>
      <c r="D24" s="83" t="s">
        <v>166</v>
      </c>
      <c r="E24" s="83"/>
      <c r="F24" s="61" t="s">
        <v>167</v>
      </c>
      <c r="G24" s="61"/>
      <c r="H24" s="61" t="s">
        <v>168</v>
      </c>
      <c r="I24" s="61"/>
    </row>
    <row r="25" customFormat="false" ht="13.8" hidden="false" customHeight="false" outlineLevel="0" collapsed="false">
      <c r="B25" s="1"/>
      <c r="C25" s="82"/>
      <c r="D25" s="83" t="s">
        <v>148</v>
      </c>
      <c r="E25" s="83"/>
      <c r="F25" s="84" t="e">
        <f aca="false">F19*ORÇAMENTO!$H$87</f>
        <v>#DIV/0!</v>
      </c>
      <c r="G25" s="84"/>
      <c r="H25" s="84" t="e">
        <f aca="false">H19*ORÇAMENTO!$H$87</f>
        <v>#DIV/0!</v>
      </c>
      <c r="I25" s="84"/>
    </row>
    <row r="26" customFormat="false" ht="13.8" hidden="false" customHeight="false" outlineLevel="0" collapsed="false">
      <c r="B26" s="1"/>
      <c r="C26" s="82"/>
      <c r="D26" s="83" t="s">
        <v>169</v>
      </c>
      <c r="E26" s="83"/>
      <c r="F26" s="85" t="e">
        <f aca="false">G21-F25</f>
        <v>#DIV/0!</v>
      </c>
      <c r="G26" s="85"/>
      <c r="H26" s="85" t="e">
        <f aca="false">I21-H25</f>
        <v>#DIV/0!</v>
      </c>
      <c r="I26" s="85"/>
    </row>
    <row r="27" customFormat="false" ht="13.8" hidden="false" customHeight="false" outlineLevel="0" collapsed="false">
      <c r="A27" s="74"/>
      <c r="B27" s="74"/>
      <c r="C27" s="74"/>
      <c r="D27" s="86" t="s">
        <v>18</v>
      </c>
      <c r="E27" s="86"/>
      <c r="F27" s="87" t="e">
        <f aca="false">F25+F26</f>
        <v>#DIV/0!</v>
      </c>
      <c r="G27" s="87"/>
      <c r="H27" s="87" t="e">
        <f aca="false">H25+H26</f>
        <v>#DIV/0!</v>
      </c>
      <c r="I27" s="87"/>
    </row>
    <row r="28" customFormat="false" ht="12.8" hidden="false" customHeight="false" outlineLevel="0" collapsed="false">
      <c r="B28" s="1"/>
      <c r="E28" s="1"/>
      <c r="F28" s="1"/>
      <c r="H28" s="1"/>
    </row>
    <row r="29" customFormat="false" ht="15" hidden="false" customHeight="false" outlineLevel="0" collapsed="false">
      <c r="A29" s="88" t="str">
        <f aca="false">[1]ORÇAMENTO!A83</f>
        <v>Paraguaçu Paulista, 05 de Abril de 2024.</v>
      </c>
      <c r="B29" s="88"/>
      <c r="C29" s="88"/>
      <c r="D29" s="88"/>
      <c r="F29" s="1"/>
      <c r="H29" s="1"/>
    </row>
    <row r="30" customFormat="false" ht="12.8" hidden="false" customHeight="false" outlineLevel="0" collapsed="false">
      <c r="B30" s="1"/>
      <c r="E30" s="1"/>
      <c r="F30" s="1"/>
      <c r="H30" s="1"/>
    </row>
    <row r="31" customFormat="false" ht="23.85" hidden="false" customHeight="true" outlineLevel="0" collapsed="false">
      <c r="B31" s="1"/>
      <c r="E31" s="1"/>
      <c r="F31" s="1"/>
      <c r="H31" s="1"/>
    </row>
    <row r="32" customFormat="false" ht="12.8" hidden="false" customHeight="false" outlineLevel="0" collapsed="false">
      <c r="B32" s="1"/>
      <c r="D32" s="89" t="s">
        <v>150</v>
      </c>
      <c r="E32" s="89"/>
      <c r="F32" s="89"/>
      <c r="G32" s="89"/>
      <c r="H32" s="89"/>
    </row>
    <row r="33" customFormat="false" ht="19.4" hidden="false" customHeight="true" outlineLevel="0" collapsed="false">
      <c r="A33" s="46"/>
      <c r="B33" s="90"/>
      <c r="C33" s="90"/>
      <c r="D33" s="91" t="str">
        <f aca="false">ORÇAMENTO!D91</f>
        <v>EMPRESA</v>
      </c>
      <c r="E33" s="91"/>
      <c r="F33" s="91"/>
      <c r="G33" s="91"/>
      <c r="H33" s="91"/>
      <c r="I33" s="90"/>
    </row>
    <row r="34" customFormat="false" ht="16.4" hidden="false" customHeight="true" outlineLevel="0" collapsed="false">
      <c r="A34" s="48"/>
      <c r="D34" s="89" t="str">
        <f aca="false">ORÇAMENTO!D92</f>
        <v>RESPONSÁVEL</v>
      </c>
      <c r="E34" s="89"/>
      <c r="F34" s="89"/>
      <c r="G34" s="89"/>
      <c r="H34" s="89"/>
    </row>
    <row r="35" customFormat="false" ht="15" hidden="false" customHeight="false" outlineLevel="0" collapsed="false">
      <c r="A35" s="49"/>
      <c r="D35" s="89" t="s">
        <v>152</v>
      </c>
      <c r="E35" s="89"/>
      <c r="F35" s="89"/>
      <c r="G35" s="89"/>
      <c r="H35" s="89"/>
    </row>
    <row r="36" customFormat="false" ht="15" hidden="false" customHeight="false" outlineLevel="0" collapsed="false">
      <c r="A36" s="50"/>
    </row>
  </sheetData>
  <mergeCells count="43">
    <mergeCell ref="A1:I1"/>
    <mergeCell ref="A2:G2"/>
    <mergeCell ref="A3:F3"/>
    <mergeCell ref="G3:I3"/>
    <mergeCell ref="A4:F4"/>
    <mergeCell ref="G4:I6"/>
    <mergeCell ref="A5:F5"/>
    <mergeCell ref="A6:F6"/>
    <mergeCell ref="A7:I7"/>
    <mergeCell ref="A8:I8"/>
    <mergeCell ref="A9:A10"/>
    <mergeCell ref="B9:C10"/>
    <mergeCell ref="D9:E9"/>
    <mergeCell ref="F9:G9"/>
    <mergeCell ref="H9:I9"/>
    <mergeCell ref="B11:C11"/>
    <mergeCell ref="B12:C12"/>
    <mergeCell ref="B13:C13"/>
    <mergeCell ref="B14:C14"/>
    <mergeCell ref="B15:C15"/>
    <mergeCell ref="B16:C16"/>
    <mergeCell ref="B17:C17"/>
    <mergeCell ref="B19:C19"/>
    <mergeCell ref="B20:C20"/>
    <mergeCell ref="B21:C21"/>
    <mergeCell ref="D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A29:D29"/>
    <mergeCell ref="D32:H32"/>
    <mergeCell ref="D33:H33"/>
    <mergeCell ref="D34:H34"/>
    <mergeCell ref="D35:H35"/>
  </mergeCells>
  <printOptions headings="false" gridLines="false" gridLinesSet="true" horizontalCentered="false" verticalCentered="false"/>
  <pageMargins left="0.872222222222222" right="0.7875" top="0.221527777777778" bottom="0.404861111111111" header="0.511811023622047" footer="0.30625"/>
  <pageSetup paperSize="9" scale="100" fitToWidth="1" fitToHeight="1" pageOrder="downThenOver" orientation="landscape" blackAndWhite="false" draft="false" cellComments="none" horizontalDpi="300" verticalDpi="300" copies="1"/>
  <headerFooter differentFirst="true" differentOddEven="false">
    <oddHeader/>
    <oddFooter>&amp;C&amp;"Times New Roman,Normal"&amp;12Página &amp;P</odd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572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2024-04-01T13:04:58Z</dcterms:created>
  <dc:creator>axlsx</dc:creator>
  <dc:description/>
  <dc:language>pt-BR</dc:language>
  <cp:lastModifiedBy/>
  <cp:lastPrinted>2024-04-04T15:41:16Z</cp:lastPrinted>
  <dcterms:modified xsi:type="dcterms:W3CDTF">2024-04-09T13:23:29Z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